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Zusammenfassung" sheetId="1" r:id="rId4"/>
    <sheet name="Blatt 1" sheetId="2" r:id="rId5"/>
    <sheet name="Blatt 2" sheetId="3" r:id="rId6"/>
  </sheets>
</workbook>
</file>

<file path=xl/comments1.xml><?xml version="1.0" encoding="utf-8"?>
<comments xmlns="http://schemas.openxmlformats.org/spreadsheetml/2006/main">
  <authors>
    <author>Alexander Scharf</author>
  </authors>
  <commentList>
    <comment ref="B3" authorId="0">
      <text>
        <r>
          <rPr>
            <sz val="11"/>
            <color indexed="8"/>
            <rFont val="Helvetica Neue"/>
          </rPr>
          <t>Alexander Scharf:
Statistisches Bundesamt (Destatis), 2020 | Stand: 25.12.2020 /</t>
        </r>
      </text>
    </comment>
    <comment ref="C3" authorId="0">
      <text>
        <r>
          <rPr>
            <sz val="11"/>
            <color indexed="8"/>
            <rFont val="Helvetica Neue"/>
          </rPr>
          <t xml:space="preserve">Alexander Scharf:
Q: 2021_01_17 Geburten nach Alter Mutter 1960-1990 alte BL V3
</t>
        </r>
      </text>
    </comment>
    <comment ref="E4"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5"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A6" authorId="0">
      <text>
        <r>
          <rPr>
            <sz val="11"/>
            <color indexed="8"/>
            <rFont val="Helvetica Neue"/>
          </rPr>
          <t>Alexander Scharf:
Nippert: Die Etablierung der PD in der Bundesrepublik zur Bestimmung fetaler
Chromosomenstörungen wurde durch das DFG-Schwerpunktprogramm: "Pränatale
Diagnostik genetisch bedingter Defekte" realisiert. Das Programm, als 7-jähriges
multizentrisches, kollaboratives Forschungsvorhaben geplant, wurde 1972 von der
DFG bewilligt</t>
        </r>
      </text>
    </comment>
    <comment ref="E6"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7"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8"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9"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10"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1"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12"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3"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A14" authorId="0">
      <text>
        <r>
          <rPr>
            <sz val="11"/>
            <color indexed="8"/>
            <rFont val="Helvetica Neue"/>
          </rPr>
          <t xml:space="preserve">Alexander Scharf:
1976 Reform §218 in W-Dtl.
1976 wurde die PND in den Leistungskatalog der Krankenversicherung aufgenommen. 
Q: https://forum.sexualaufklaerung.de/archiv/2007/ausgabe-1/praenataldiagnostik-entwicklung-errungenschaften-ausblick/
und Nippert 1997
</t>
        </r>
      </text>
    </comment>
    <comment ref="E14"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15"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6"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17" authorId="0">
      <text>
        <r>
          <rPr>
            <sz val="11"/>
            <color indexed="8"/>
            <rFont val="Helvetica Neue"/>
          </rPr>
          <t>Alexander Scharf:
https://www.krause-schoenberg.de/gentechnikfaktenalles.html: Die Zeit 1.10.03 S.40 UND Das Parlament 14.6.04 S.12
https://www.krause-schoenberg.de/SB20_faktensammlung_gentechnik-stand2018.pdf</t>
        </r>
      </text>
    </comment>
    <comment ref="E18" authorId="0">
      <text>
        <r>
          <rPr>
            <sz val="11"/>
            <color indexed="8"/>
            <rFont val="Helvetica Neue"/>
          </rPr>
          <t>Alexander Scharf:
https://www.tab-beim-bundestag.de/de/pdf/publikationen/berichte/TAB-Hintergrundpapier-hp002.pdf</t>
        </r>
      </text>
    </comment>
    <comment ref="E19"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20"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21"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22"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23"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24"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27" authorId="0">
      <text>
        <r>
          <rPr>
            <sz val="11"/>
            <color indexed="8"/>
            <rFont val="Helvetica Neue"/>
          </rPr>
          <t>Alexander Scharf:
Traute M. Schroeder-Kurth: Indikationen zur pränatalen Diagnostik - Grundsätze und Konflikte, Gütersloher Verlagshaus, ZEE, 1985 (29): 30 - 49, Online erschienen: 9. September 2014, https://doi.org/10.14315/zee-1985-0105
https://www.degruyter.com/view/journals/zee/29/1/article-p30.xml</t>
        </r>
      </text>
    </comment>
    <comment ref="E28"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A29" authorId="0">
      <text>
        <r>
          <rPr>
            <sz val="11"/>
            <color indexed="8"/>
            <rFont val="Helvetica Neue"/>
          </rPr>
          <t>Alexander Scharf:
1983: Einführung CVS 
R. H. Ward, B. Modell, M. Petrouet al.: Method of sampling chorionic villi in first trimester of pregnancy under guidance of real time ultrasound. In: British medical journal. 1983, Nr. 286, S. 1542–1544.</t>
        </r>
      </text>
    </comment>
    <comment ref="A30" authorId="0">
      <text>
        <r>
          <rPr>
            <sz val="11"/>
            <color indexed="8"/>
            <rFont val="Helvetica Neue"/>
          </rPr>
          <t>Alexander Scharf:
1984 wurde vom Bundesgerichtshof entschieden, daß ein Arzt einen Pflichtverstoß
begeht, wenn er eine Schwangere nicht auf die Möglichkeit einer
4Fruchtwasseruntersuchung zum Ausschluß eines Down-Syndroms hinweist. Die
Frau, die aufgrund dieses Pflichtverstoßes ein Kind mit Down-Syndrom zur Welt
bringt, hat Anspruch auf Schadensersatz. Damit wurde die Einführung der PD als
"standard of care" in der Schwangerenvorsorge insbesondere für Schwangere mit
Altersrisiko rechtlich gebahnt.</t>
        </r>
      </text>
    </comment>
    <comment ref="E30"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1"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32"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33"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34"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5"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A36" authorId="0">
      <text>
        <r>
          <rPr>
            <sz val="11"/>
            <color indexed="8"/>
            <rFont val="Helvetica Neue"/>
          </rPr>
          <t>Alexander Scharf:
1987 empfahl der Wissenschaftliche Beirat der Bundesärztekammer "die pränatale
genetische Diagnostik zum Zweck der Chromosomenanalyse vom vollendeten 35.
Lebensjahr der Mutter bei der Konzeption an." (Pränatale Diagnostik, Empfehlungen
des Wissenschaftlichen Beirates der Bundesärztekammer. In: Dt. Ärzteblatt. 84, Heft
10, 5. März 1987, S. C-394.)</t>
        </r>
      </text>
    </comment>
    <comment ref="E36"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7"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38"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9"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C42" authorId="0">
      <text>
        <r>
          <rPr>
            <sz val="11"/>
            <color indexed="8"/>
            <rFont val="Helvetica Neue"/>
          </rPr>
          <t>Alexander Scharf:
Q: 1997_01_01 Nippert-Schmidtke Medzinisch-genetische Versorgung in Deutschland Med Genetik 2-1997</t>
        </r>
      </text>
    </comment>
    <comment ref="E42" authorId="0">
      <text>
        <r>
          <rPr>
            <sz val="11"/>
            <color indexed="8"/>
            <rFont val="Helvetica Neue"/>
          </rPr>
          <t>Alexander Scharf:
Nippert I, Nippert RP, Horst J, Schmidtke J: Die medizinisch- genetische Versorgung in Deutschland. Med Genetik 1997; 9: 188–205.</t>
        </r>
      </text>
    </comment>
    <comment ref="C43" authorId="0">
      <text>
        <r>
          <rPr>
            <sz val="11"/>
            <color indexed="8"/>
            <rFont val="Helvetica Neue"/>
          </rPr>
          <t>Alexander Scharf:
Q: 1997_01_01 Nippert-Schmidtke Medzinisch-genetische Versorgung in Deutschland Med Genetik 2-1997</t>
        </r>
      </text>
    </comment>
    <comment ref="E43" authorId="0">
      <text>
        <r>
          <rPr>
            <sz val="11"/>
            <color indexed="8"/>
            <rFont val="Helvetica Neue"/>
          </rPr>
          <t>Alexander Scharf:
Nippert I, Nippert RP, Horst J, Schmidtke J: Die medizinisch- genetische Versorgung in Deutschland. Med Genetik 1997; 9: 188–205.</t>
        </r>
      </text>
    </comment>
    <comment ref="C44" authorId="0">
      <text>
        <r>
          <rPr>
            <sz val="11"/>
            <color indexed="8"/>
            <rFont val="Helvetica Neue"/>
          </rPr>
          <t xml:space="preserve">Alexander Scharf:
Q: 1997_01_01 Nippert-Schmidtke Medzinisch-genetische Versorgung in Deutschland Med Genetik 2-1997
</t>
        </r>
      </text>
    </comment>
    <comment ref="E44" authorId="0">
      <text>
        <r>
          <rPr>
            <sz val="11"/>
            <color indexed="8"/>
            <rFont val="Helvetica Neue"/>
          </rPr>
          <t>Alexander Scharf:
Nippert I, Nippert RP, Horst J, Schmidtke J: Die medizinisch- genetische Versorgung in Deutschland. Med Genetik 1997; 9: 188–205.</t>
        </r>
      </text>
    </comment>
    <comment ref="E45" authorId="0">
      <text>
        <r>
          <rPr>
            <sz val="11"/>
            <color indexed="8"/>
            <rFont val="Helvetica Neue"/>
          </rPr>
          <t>Alexander Scharf:
Nippert I, Nippert RP, Horst J, Schmidtke J: Die medizinisch- genetische Versorgung in Deutschland. Med Genetik 1997; 9: 188–205.</t>
        </r>
      </text>
    </comment>
    <comment ref="E46" authorId="0">
      <text>
        <r>
          <rPr>
            <sz val="11"/>
            <color indexed="8"/>
            <rFont val="Helvetica Neue"/>
          </rPr>
          <t>Alexander Scharf:
Nippert I, Nippert RP, Horst J, Schmidtke J: Die medizinisch- genetische Versorgung in Deutschland. Med Genetik 1997; 9: 188–205.</t>
        </r>
      </text>
    </comment>
    <comment ref="E47"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48" authorId="0">
      <text>
        <r>
          <rPr>
            <sz val="11"/>
            <color indexed="8"/>
            <rFont val="Helvetica Neue"/>
          </rPr>
          <t>Alexander Scharf:
https://www.ethikrat.org/fileadmin/Publikationen/Stellungnahmen/Archiv/Stellungnahme_Genetische-Diagnostik.pdf</t>
        </r>
      </text>
    </comment>
    <comment ref="E49" authorId="0">
      <text>
        <r>
          <rPr>
            <sz val="11"/>
            <color indexed="8"/>
            <rFont val="Helvetica Neue"/>
          </rPr>
          <t>Alexander Scharf:
https://portal.dimdi.de/de/hta/hta_berichte/hta072_bericht_de.pdf, S. 26
UND
Droste S et al.: „Bestandsaufnahme, Bewertung und Vorbereitung der Implementation einer Datensammlung „Evaluation medizinischer Verfahren und Technologien" in der Bundesrepublik Deutschland". Biochemisches Screening für fetale Chromosomenanomalien und Neuralrohrdefekte - eine Verfahrensbewertung. http://www.dimdi.de/de/hta/hta_berichte/hta04_text.pdf; 
Und  http://www.dimdi.de/de/hta/hta_berichte/hta04_anh1.pdf; http://www.dimdi.de/de/hta/hta_berichte/hta04_anh2.pdf (13.04.2004)</t>
        </r>
      </text>
    </comment>
    <comment ref="E50"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51" authorId="0">
      <text>
        <r>
          <rPr>
            <sz val="11"/>
            <color indexed="8"/>
            <rFont val="Helvetica Neue"/>
          </rPr>
          <t xml:space="preserve">Alexander Scharf:
https://portal.dimdi.de/de/hta/hta_berichte/hta072_bericht_de.pdf
</t>
        </r>
      </text>
    </comment>
    <comment ref="E52" authorId="0">
      <text>
        <r>
          <rPr>
            <sz val="11"/>
            <color indexed="8"/>
            <rFont val="Helvetica Neue"/>
          </rPr>
          <t>Alexander Scharf:
https://www.ethikrat.org/fileadmin/Publikationen/Stellungnahmen/Archiv/Stellungnahme_Genetische-Diagnostik.pdf</t>
        </r>
      </text>
    </comment>
    <comment ref="E53"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54" authorId="0">
      <text>
        <r>
          <rPr>
            <sz val="11"/>
            <color indexed="8"/>
            <rFont val="Helvetica Neue"/>
          </rPr>
          <t>Alexander Scharf:
https://www.ethikrat.org/fileadmin/Publikationen/Stellungnahmen/Archiv/Stellungnahme_Genetische-Diagnostik.pdf</t>
        </r>
      </text>
    </comment>
    <comment ref="E55" authorId="0">
      <text>
        <r>
          <rPr>
            <sz val="11"/>
            <color indexed="8"/>
            <rFont val="Helvetica Neue"/>
          </rPr>
          <t xml:space="preserve">Alexander Scharf:
https://portal.dimdi.de/de/hta/hta_berichte/hta072_bericht_de.pdf
</t>
        </r>
      </text>
    </comment>
    <comment ref="E56"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57" authorId="0">
      <text>
        <r>
          <rPr>
            <sz val="11"/>
            <color indexed="8"/>
            <rFont val="Helvetica Neue"/>
          </rPr>
          <t>Alexander Scharf:
https://www.krause-schoenberg.de/SB20_faktensammlung_gentechnik-stand2018.pdf</t>
        </r>
      </text>
    </comment>
    <comment ref="E58" authorId="0">
      <text>
        <r>
          <rPr>
            <sz val="11"/>
            <color indexed="8"/>
            <rFont val="Helvetica Neue"/>
          </rPr>
          <t>Alexander Scharf:
https://www.ethikrat.org/fileadmin/Publikationen/Stellungnahmen/Archiv/Stellungnahme_Genetische-Diagnostik.pdf</t>
        </r>
      </text>
    </comment>
    <comment ref="E59"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60"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61"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63" authorId="0">
      <text>
        <r>
          <rPr>
            <sz val="11"/>
            <color indexed="8"/>
            <rFont val="Helvetica Neue"/>
          </rPr>
          <t>Alexander Scharf:
Jörg Schmidtke, Bernd Müller-Röber, Wolfgang van den Daele, Ferdinand Hucho, Kristian Köchy, Karl Sperling, Jens Reich, Hans-Jörg Rheinberger, Anna M. Wobus, Mathias Boysen, Silke Domasch (Herausgeber): Gendiagnostik in Deutschland, Status quo und Problemerkundung Supplement zum Gentechnologiebericht, Interdisziplinäre Arbeitsgruppen: Forschungsberichte Band 18; hrsg. von der Berlin-Brandenburgischen Akademie der Wissenschaften Limburg: Forum W – Wissenschaftlicher Verlag 2007, ISBN: 978-3-940647-00-9 
2009_01_01 Diss Scholz_Christine Qualitätssicherung in der Humangenetik-Strukturanalyse</t>
        </r>
      </text>
    </comment>
    <comment ref="E65" authorId="0">
      <text>
        <r>
          <rPr>
            <sz val="11"/>
            <color indexed="8"/>
            <rFont val="Helvetica Neue"/>
          </rPr>
          <t>Alexander Scharf:
Jörg Schmidtke, Bernd Müller-Röber, Wolfgang van den Daele, Ferdinand Hucho, Kristian Köchy, Karl Sperling, Jens Reich, Hans-Jörg Rheinberger, Anna M. Wobus, Mathias Boysen, Silke Domasch (Herausgeber): Gendiagnostik in Deutschland, Status quo und Problemerkundung Supplement zum Gentechnologiebericht, Interdisziplinäre Arbeitsgruppen: Forschungsberichte Band 18; hrsg. von der Berlin-Brandenburgischen Akademie der Wissenschaften Limburg: Forum W – Wissenschaftlicher Verlag 2007, ISBN: 978-3-940647-00-9 
2009_01_01 Diss Scholz_Christine Qualitätssicherung in der Humangenetik-Strukturanalyse</t>
        </r>
      </text>
    </comment>
    <comment ref="E70" authorId="0">
      <text>
        <r>
          <rPr>
            <sz val="11"/>
            <color indexed="8"/>
            <rFont val="Helvetica Neue"/>
          </rPr>
          <t>Alexander Scharf:
https://www.sqg.de/sqg/upload/CONTENT/Qualitaetsberichte/2008/BQS-Qualitaetsberichte-2008_Verfahren/bu_Gesamt_16n1-GEBH_2008.pdf</t>
        </r>
      </text>
    </comment>
    <comment ref="F70" authorId="0">
      <text>
        <r>
          <rPr>
            <sz val="11"/>
            <color indexed="8"/>
            <rFont val="Helvetica Neue"/>
          </rPr>
          <t>Alexander Scharf:
https://www.sqg.de/sqg/upload/CONTENT/Qualitaetsberichte/2008/BQS-Qualitaetsberichte-2008_Verfahren/bu_Gesamt_16n1-GEBH_2008.pdf</t>
        </r>
      </text>
    </comment>
    <comment ref="E71" authorId="0">
      <text>
        <r>
          <rPr>
            <sz val="11"/>
            <color indexed="8"/>
            <rFont val="Helvetica Neue"/>
          </rPr>
          <t>Alexander Scharf:
https://www.krause-schoenberg.de/gentechnikfaktenalles.html: Die Zeit 1.10.03 S.40 UND Das Parlament 14.6.04 S.12
https://www.krause-schoenberg.de/SB20_faktensammlung_gentechnik-stand2018.pdf</t>
        </r>
      </text>
    </comment>
    <comment ref="F71" authorId="0">
      <text>
        <r>
          <rPr>
            <sz val="11"/>
            <color indexed="8"/>
            <rFont val="Helvetica Neue"/>
          </rPr>
          <t>Alexander Scharf:
https://www.krause-schoenberg.de/SB20_faktensammlung_gentechnik-stand2018.pdf</t>
        </r>
      </text>
    </comment>
    <comment ref="E73" authorId="0">
      <text>
        <r>
          <rPr>
            <sz val="11"/>
            <color indexed="8"/>
            <rFont val="Helvetica Neue"/>
          </rPr>
          <t>Alexander Scharf:
https://www.sqg.de/downloads/Bundesauswertungen/2009/bu_Gesamt_16N1-GEBH_2009.pdf</t>
        </r>
      </text>
    </comment>
    <comment ref="E78"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0"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2"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3" authorId="0">
      <text>
        <r>
          <rPr>
            <sz val="11"/>
            <color indexed="8"/>
            <rFont val="Helvetica Neue"/>
          </rPr>
          <t>Alexander Scharf:
http://www.sqg.de/downloads/Bundesauswertungen/2014/bu_Gesamt_16N1-GEBH_2014.pdf</t>
        </r>
      </text>
    </comment>
    <comment ref="E84"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5"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6"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7"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8" authorId="0">
      <text>
        <r>
          <rPr>
            <sz val="11"/>
            <color indexed="8"/>
            <rFont val="Helvetica Neue"/>
          </rPr>
          <t>Alexander Scharf:
FDP-Anfrage (GKV) von 2019: https://dip21.bundestag.de/dip21/btd/19/138/1913806.pdf, hier Bezugnahme/Quelle:  GKV-Frequenzstatistik der Kassenärztlichen Bundesvereinigung,
WIdO (2019)</t>
        </r>
      </text>
    </comment>
  </commentList>
</comments>
</file>

<file path=xl/sharedStrings.xml><?xml version="1.0" encoding="utf-8"?>
<sst xmlns="http://schemas.openxmlformats.org/spreadsheetml/2006/main" uniqueCount="41">
  <si>
    <t>Dieses Dokument wurde aus Numbers exportiert und jede Tabelle in ein Excel-Arbeitsblatt umgewandelt. Alle anderen Objekte der einzelnen Numbers-Blätter wurden auf eigene Arbeitsblätter übertragen. Beachte, dass die Formelberechnungen in Excel möglicherweise anders sind.</t>
  </si>
  <si>
    <t>Name des Numbers-Blatts</t>
  </si>
  <si>
    <t>Numbers-Tabellenname</t>
  </si>
  <si>
    <t>Name des Excel-Arbeitsblatts</t>
  </si>
  <si>
    <t>Blatt 1</t>
  </si>
  <si>
    <t>Tabelle 1</t>
  </si>
  <si>
    <t>Primärdaten</t>
  </si>
  <si>
    <t>Jahr</t>
  </si>
  <si>
    <t>Lebend-geborene (n) BRD + DDR, ab 1990 Dtl.</t>
  </si>
  <si>
    <t>BRD</t>
  </si>
  <si>
    <t>DDR</t>
  </si>
  <si>
    <t>Quelle 1</t>
  </si>
  <si>
    <t>AC (n)</t>
  </si>
  <si>
    <t>CVS (n)</t>
  </si>
  <si>
    <t>Delta AC zum Vorjahr (n)</t>
  </si>
  <si>
    <t>Delta CVS zum Vorjahr (n)</t>
  </si>
  <si>
    <t>Sum</t>
  </si>
  <si>
    <t>Nippert 1994</t>
  </si>
  <si>
    <t>Knörr 1994</t>
  </si>
  <si>
    <t>Schroeder-Kurth, 1991</t>
  </si>
  <si>
    <t>Krause-Schönberg</t>
  </si>
  <si>
    <t>*****</t>
  </si>
  <si>
    <t>Schroeder-Kurth, 1985</t>
  </si>
  <si>
    <t xml:space="preserve"> </t>
  </si>
  <si>
    <t>Schroeder-Kurth, 1989</t>
  </si>
  <si>
    <t>Nippert, Schmidtke 1997</t>
  </si>
  <si>
    <t>Schmidtke 2006</t>
  </si>
  <si>
    <t>Ethikrat 2003</t>
  </si>
  <si>
    <t>Droste - Brand, zit. in Rosery DIMDI HTA Bd 10, 2003</t>
  </si>
  <si>
    <t>DIMDI 2004</t>
  </si>
  <si>
    <t>BQS</t>
  </si>
  <si>
    <t>Schmidtke 2007</t>
  </si>
  <si>
    <t>Diff</t>
  </si>
  <si>
    <t>AC</t>
  </si>
  <si>
    <t>CVS</t>
  </si>
  <si>
    <t>Ges</t>
  </si>
  <si>
    <t>WIDO-Anfrage Scharf</t>
  </si>
  <si>
    <t>AQUA</t>
  </si>
  <si>
    <t>WIDO-Anfrage Scharf und FDP (GKV)</t>
  </si>
  <si>
    <t>2020-HJ 1</t>
  </si>
  <si>
    <t>Blatt 2</t>
  </si>
</sst>
</file>

<file path=xl/styles.xml><?xml version="1.0" encoding="utf-8"?>
<styleSheet xmlns="http://schemas.openxmlformats.org/spreadsheetml/2006/main">
  <numFmts count="1">
    <numFmt numFmtId="0" formatCode="General"/>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Helvetica Neue"/>
    </font>
    <font>
      <sz val="11"/>
      <color indexed="8"/>
      <name val="Helvetica Neue"/>
    </font>
    <font>
      <i val="1"/>
      <sz val="10"/>
      <color indexed="8"/>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s>
  <borders count="1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5"/>
      </bottom>
      <diagonal/>
    </border>
    <border>
      <left style="thin">
        <color indexed="13"/>
      </left>
      <right style="thin">
        <color indexed="15"/>
      </right>
      <top style="thin">
        <color indexed="15"/>
      </top>
      <bottom style="thin">
        <color indexed="13"/>
      </bottom>
      <diagonal/>
    </border>
    <border>
      <left style="thin">
        <color indexed="15"/>
      </left>
      <right style="thin">
        <color indexed="15"/>
      </right>
      <top style="thin">
        <color indexed="15"/>
      </top>
      <bottom style="thin">
        <color indexed="13"/>
      </bottom>
      <diagonal/>
    </border>
    <border>
      <left style="thin">
        <color indexed="15"/>
      </left>
      <right style="thin">
        <color indexed="13"/>
      </right>
      <top style="thin">
        <color indexed="15"/>
      </top>
      <bottom style="thin">
        <color indexed="13"/>
      </bottom>
      <diagonal/>
    </border>
    <border>
      <left style="thin">
        <color indexed="13"/>
      </left>
      <right style="thin">
        <color indexed="13"/>
      </right>
      <top style="thin">
        <color indexed="15"/>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40">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5"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wrapText="1"/>
    </xf>
    <xf numFmtId="49" fontId="5" fillId="5" borderId="1" applyNumberFormat="1" applyFont="1" applyFill="1" applyBorder="1" applyAlignment="1" applyProtection="0">
      <alignment vertical="top" wrapText="1"/>
    </xf>
    <xf numFmtId="49" fontId="5" fillId="4" borderId="2" applyNumberFormat="1" applyFont="1" applyFill="1" applyBorder="1" applyAlignment="1" applyProtection="0">
      <alignment vertical="top" wrapText="1"/>
    </xf>
    <xf numFmtId="49" fontId="5" fillId="5" borderId="2" applyNumberFormat="1" applyFont="1" applyFill="1" applyBorder="1" applyAlignment="1" applyProtection="0">
      <alignment vertical="top" wrapText="1"/>
    </xf>
    <xf numFmtId="0" fontId="0" fillId="4" borderId="2" applyNumberFormat="0" applyFont="1" applyFill="1" applyBorder="1" applyAlignment="1" applyProtection="0">
      <alignment vertical="top" wrapText="1"/>
    </xf>
    <xf numFmtId="0" fontId="5" fillId="6" borderId="3" applyNumberFormat="1" applyFont="1" applyFill="1" applyBorder="1" applyAlignment="1" applyProtection="0">
      <alignment vertical="top" wrapText="1"/>
    </xf>
    <xf numFmtId="0" fontId="5" fillId="6" borderId="4" applyNumberFormat="1" applyFont="1" applyFill="1" applyBorder="1" applyAlignment="1" applyProtection="0">
      <alignment vertical="top" wrapText="1"/>
    </xf>
    <xf numFmtId="49" fontId="0" borderId="5" applyNumberFormat="1" applyFont="1" applyFill="0" applyBorder="1" applyAlignment="1" applyProtection="0">
      <alignment vertical="top" wrapText="1"/>
    </xf>
    <xf numFmtId="1" fontId="0" borderId="6"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fillId="5" borderId="6"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5" fillId="6" borderId="7" applyNumberFormat="1" applyFont="1" applyFill="1" applyBorder="1" applyAlignment="1" applyProtection="0">
      <alignment vertical="top" wrapText="1"/>
    </xf>
    <xf numFmtId="0" fontId="5" fillId="6" borderId="8" applyNumberFormat="1" applyFont="1" applyFill="1" applyBorder="1" applyAlignment="1" applyProtection="0">
      <alignment vertical="top" wrapText="1"/>
    </xf>
    <xf numFmtId="49" fontId="0" borderId="9" applyNumberFormat="1" applyFont="1" applyFill="0" applyBorder="1" applyAlignment="1" applyProtection="0">
      <alignment vertical="top" wrapText="1"/>
    </xf>
    <xf numFmtId="1" fontId="0" borderId="1" applyNumberFormat="1" applyFont="1" applyFill="0" applyBorder="1" applyAlignment="1" applyProtection="0">
      <alignment vertical="top" wrapText="1"/>
    </xf>
    <xf numFmtId="0" fontId="0" borderId="1" applyNumberFormat="1" applyFont="1" applyFill="0" applyBorder="1" applyAlignment="1" applyProtection="0">
      <alignment vertical="top" wrapText="1"/>
    </xf>
    <xf numFmtId="0" fontId="0" fillId="5" borderId="1" applyNumberFormat="0" applyFont="1" applyFill="1" applyBorder="1" applyAlignment="1" applyProtection="0">
      <alignment vertical="top" wrapText="1"/>
    </xf>
    <xf numFmtId="0" fontId="0" borderId="1" applyNumberFormat="0" applyFont="1" applyFill="0" applyBorder="1" applyAlignment="1" applyProtection="0">
      <alignment vertical="top" wrapText="1"/>
    </xf>
    <xf numFmtId="0" fontId="5" fillId="6" borderId="8" applyNumberFormat="0" applyFont="1" applyFill="1" applyBorder="1" applyAlignment="1" applyProtection="0">
      <alignment vertical="top" wrapText="1"/>
    </xf>
    <xf numFmtId="1" fontId="7" borderId="1" applyNumberFormat="1" applyFont="1" applyFill="0" applyBorder="1" applyAlignment="1" applyProtection="0">
      <alignment vertical="top" wrapText="1"/>
    </xf>
    <xf numFmtId="0" fontId="7" borderId="1" applyNumberFormat="1" applyFont="1" applyFill="0" applyBorder="1" applyAlignment="1" applyProtection="0">
      <alignment vertical="top" wrapText="1"/>
    </xf>
    <xf numFmtId="49" fontId="0" borderId="1" applyNumberFormat="1" applyFont="1" applyFill="0" applyBorder="1" applyAlignment="1" applyProtection="0">
      <alignment vertical="top" wrapText="1"/>
    </xf>
    <xf numFmtId="1" fontId="0" fillId="5" borderId="1" applyNumberFormat="1" applyFont="1" applyFill="1" applyBorder="1" applyAlignment="1" applyProtection="0">
      <alignment vertical="top" wrapText="1"/>
    </xf>
    <xf numFmtId="49" fontId="5" fillId="6" borderId="7"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0" fontId="0" fillId="6" borderId="3" applyNumberFormat="0" applyFont="1" applyFill="1" applyBorder="1" applyAlignment="1" applyProtection="0">
      <alignment vertical="top" wrapText="1"/>
    </xf>
    <xf numFmtId="0" fontId="0" borderId="5" applyNumberFormat="0" applyFont="1" applyFill="0" applyBorder="1" applyAlignment="1" applyProtection="0">
      <alignment vertical="top" wrapText="1"/>
    </xf>
    <xf numFmtId="0" fontId="0" fillId="6" borderId="7" applyNumberFormat="0" applyFont="1" applyFill="1" applyBorder="1" applyAlignment="1" applyProtection="0">
      <alignment vertical="top" wrapText="1"/>
    </xf>
    <xf numFmtId="0" fontId="0" borderId="9" applyNumberFormat="1" applyFont="1" applyFill="0" applyBorder="1" applyAlignment="1" applyProtection="0">
      <alignment vertical="top" wrapText="1"/>
    </xf>
    <xf numFmtId="0" fontId="0" borderId="9"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a7a7a7"/>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40</v>
      </c>
      <c r="C11" s="3"/>
      <c r="D11" s="3"/>
    </row>
    <row r="12">
      <c r="B12" s="4"/>
      <c r="C12" t="s" s="4">
        <v>5</v>
      </c>
      <c r="D12" t="s" s="5">
        <v>40</v>
      </c>
    </row>
  </sheetData>
  <mergeCells count="1">
    <mergeCell ref="B3:D3"/>
  </mergeCells>
  <hyperlinks>
    <hyperlink ref="D10" location="'Blatt 1'!R1C1" tooltip="" display="Blatt 1"/>
    <hyperlink ref="D12" location="'Blatt 2'!R2C1" tooltip="" display="Blatt 2"/>
  </hyperlinks>
</worksheet>
</file>

<file path=xl/worksheets/sheet2.xml><?xml version="1.0" encoding="utf-8"?>
<worksheet xmlns:r="http://schemas.openxmlformats.org/officeDocument/2006/relationships" xmlns="http://schemas.openxmlformats.org/spreadsheetml/2006/main">
  <sheetPr>
    <pageSetUpPr fitToPage="1"/>
  </sheetPr>
  <dimension ref="A1:N89"/>
  <sheetViews>
    <sheetView workbookViewId="0" showGridLines="0" defaultGridColor="1">
      <pane topLeftCell="E4" xSplit="4" ySplit="3" activePane="bottomRight" state="frozen"/>
    </sheetView>
  </sheetViews>
  <sheetFormatPr defaultColWidth="16.3333" defaultRowHeight="13.9" customHeight="1" outlineLevelRow="0" outlineLevelCol="0"/>
  <cols>
    <col min="1" max="1" width="8.875" style="6" customWidth="1"/>
    <col min="2" max="4" hidden="1" width="16.3333" style="6" customWidth="1"/>
    <col min="5" max="5" width="34.0078" style="6" customWidth="1"/>
    <col min="6" max="6" width="5.67188" style="6" customWidth="1"/>
    <col min="7" max="7" width="6.67188" style="6" customWidth="1"/>
    <col min="8" max="9" hidden="1" width="16.3333" style="6" customWidth="1"/>
    <col min="10" max="12" width="6.85156" style="6" customWidth="1"/>
    <col min="13" max="13" width="7.11719" style="6" customWidth="1"/>
    <col min="14" max="14" width="5.67188" style="6" customWidth="1"/>
    <col min="15" max="16384" width="16.3516" style="6" customWidth="1"/>
  </cols>
  <sheetData>
    <row r="1" ht="14.05" customHeight="1">
      <c r="A1" s="7"/>
      <c r="B1" s="7"/>
      <c r="C1" s="7"/>
      <c r="D1" s="7"/>
      <c r="E1" t="s" s="7">
        <v>6</v>
      </c>
      <c r="F1" s="8"/>
      <c r="G1" s="7"/>
      <c r="H1" s="7"/>
      <c r="I1" s="7"/>
      <c r="J1" s="7"/>
      <c r="K1" s="9"/>
      <c r="L1" s="8"/>
      <c r="M1" s="8"/>
      <c r="N1" s="8"/>
    </row>
    <row r="2" ht="14.05" customHeight="1">
      <c r="A2" s="7"/>
      <c r="B2" s="7"/>
      <c r="C2" s="7"/>
      <c r="D2" s="7"/>
      <c r="E2" s="7"/>
      <c r="F2" s="7"/>
      <c r="G2" s="7"/>
      <c r="H2" s="7"/>
      <c r="I2" s="7"/>
      <c r="J2" s="7"/>
      <c r="K2" s="9"/>
      <c r="L2" s="8"/>
      <c r="M2" s="8"/>
      <c r="N2" s="8"/>
    </row>
    <row r="3" ht="14.25" customHeight="1">
      <c r="A3" t="s" s="10">
        <v>7</v>
      </c>
      <c r="B3" t="s" s="10">
        <v>8</v>
      </c>
      <c r="C3" t="s" s="10">
        <v>9</v>
      </c>
      <c r="D3" t="s" s="10">
        <v>10</v>
      </c>
      <c r="E3" t="s" s="10">
        <v>11</v>
      </c>
      <c r="F3" t="s" s="10">
        <v>12</v>
      </c>
      <c r="G3" t="s" s="10">
        <v>13</v>
      </c>
      <c r="H3" t="s" s="10">
        <v>14</v>
      </c>
      <c r="I3" t="s" s="10">
        <v>15</v>
      </c>
      <c r="J3" t="s" s="10">
        <v>16</v>
      </c>
      <c r="K3" s="11"/>
      <c r="L3" s="12"/>
      <c r="M3" s="12"/>
      <c r="N3" s="12"/>
    </row>
    <row r="4" ht="14.25" customHeight="1">
      <c r="A4" s="13">
        <v>1970</v>
      </c>
      <c r="B4" s="14">
        <v>1047737</v>
      </c>
      <c r="C4" s="14">
        <v>810808</v>
      </c>
      <c r="D4" s="14">
        <f>B4-C4</f>
        <v>236929</v>
      </c>
      <c r="E4" t="s" s="15">
        <v>17</v>
      </c>
      <c r="F4" s="16">
        <v>6</v>
      </c>
      <c r="G4" s="17">
        <v>0</v>
      </c>
      <c r="H4" s="16"/>
      <c r="I4" s="16"/>
      <c r="J4" s="16">
        <f>SUM(F4:G4)</f>
        <v>6</v>
      </c>
      <c r="K4" s="18"/>
      <c r="L4" s="19"/>
      <c r="M4" s="19"/>
      <c r="N4" s="17"/>
    </row>
    <row r="5" ht="14.05" customHeight="1">
      <c r="A5" s="20">
        <v>1971</v>
      </c>
      <c r="B5" s="21">
        <v>1013396</v>
      </c>
      <c r="C5" s="21">
        <v>778526</v>
      </c>
      <c r="D5" s="21">
        <f>B5-C5</f>
        <v>234870</v>
      </c>
      <c r="E5" t="s" s="22">
        <v>17</v>
      </c>
      <c r="F5" s="23">
        <v>16</v>
      </c>
      <c r="G5" s="24">
        <v>0</v>
      </c>
      <c r="H5" s="23"/>
      <c r="I5" s="23"/>
      <c r="J5" s="23">
        <f>SUM(F5:G5)</f>
        <v>16</v>
      </c>
      <c r="K5" s="25"/>
      <c r="L5" s="26"/>
      <c r="M5" s="26"/>
      <c r="N5" s="24"/>
    </row>
    <row r="6" ht="14.05" customHeight="1">
      <c r="A6" s="20">
        <v>1972</v>
      </c>
      <c r="B6" s="21">
        <v>901657</v>
      </c>
      <c r="C6" s="21">
        <v>701214</v>
      </c>
      <c r="D6" s="21">
        <f>B6-C6</f>
        <v>200443</v>
      </c>
      <c r="E6" t="s" s="22">
        <v>17</v>
      </c>
      <c r="F6" s="23">
        <v>49</v>
      </c>
      <c r="G6" s="24">
        <v>0</v>
      </c>
      <c r="H6" s="23"/>
      <c r="I6" s="23"/>
      <c r="J6" s="23">
        <f>SUM(F6:G6)</f>
        <v>49</v>
      </c>
      <c r="K6" s="25"/>
      <c r="L6" s="26"/>
      <c r="M6" s="26"/>
      <c r="N6" s="24"/>
    </row>
    <row r="7" ht="14.05" customHeight="1">
      <c r="A7" s="20">
        <v>1973</v>
      </c>
      <c r="B7" s="21">
        <v>815969</v>
      </c>
      <c r="C7" s="21">
        <v>635633</v>
      </c>
      <c r="D7" s="21">
        <f>B7-C7</f>
        <v>180336</v>
      </c>
      <c r="E7" t="s" s="22">
        <v>17</v>
      </c>
      <c r="F7" s="23">
        <v>112</v>
      </c>
      <c r="G7" s="24">
        <v>0</v>
      </c>
      <c r="H7" s="23"/>
      <c r="I7" s="23"/>
      <c r="J7" s="23">
        <f>SUM(F7:G7)</f>
        <v>112</v>
      </c>
      <c r="K7" s="25"/>
      <c r="L7" s="26"/>
      <c r="M7" s="26"/>
      <c r="N7" s="24"/>
    </row>
    <row r="8" ht="14.05" customHeight="1">
      <c r="A8" s="20">
        <v>1974</v>
      </c>
      <c r="B8" s="21">
        <v>805500</v>
      </c>
      <c r="C8" s="21">
        <v>626373</v>
      </c>
      <c r="D8" s="21">
        <f>B8-C8</f>
        <v>179127</v>
      </c>
      <c r="E8" t="s" s="22">
        <v>17</v>
      </c>
      <c r="F8" s="23">
        <v>308</v>
      </c>
      <c r="G8" s="24">
        <v>0</v>
      </c>
      <c r="H8" s="23"/>
      <c r="I8" s="23"/>
      <c r="J8" s="23">
        <f>SUM(F8:G8)</f>
        <v>308</v>
      </c>
      <c r="K8" s="25"/>
      <c r="L8" s="26"/>
      <c r="M8" s="26"/>
      <c r="N8" s="26"/>
    </row>
    <row r="9" ht="14.05" customHeight="1">
      <c r="A9" s="20">
        <v>1974</v>
      </c>
      <c r="B9" s="27"/>
      <c r="C9" s="27"/>
      <c r="D9" s="21">
        <f>B9-C9</f>
        <v>0</v>
      </c>
      <c r="E9" t="s" s="22">
        <v>18</v>
      </c>
      <c r="F9" s="23">
        <v>295</v>
      </c>
      <c r="G9" s="24">
        <v>0</v>
      </c>
      <c r="H9" s="23"/>
      <c r="I9" s="23"/>
      <c r="J9" s="23">
        <f>SUM(F9:G9)</f>
        <v>295</v>
      </c>
      <c r="K9" s="25"/>
      <c r="L9" s="26"/>
      <c r="M9" s="26"/>
      <c r="N9" s="26"/>
    </row>
    <row r="10" ht="14.05" customHeight="1">
      <c r="A10" s="20">
        <v>1974</v>
      </c>
      <c r="B10" s="27"/>
      <c r="C10" s="27"/>
      <c r="D10" s="21">
        <f>B10-C10</f>
        <v>0</v>
      </c>
      <c r="E10" t="s" s="22">
        <v>19</v>
      </c>
      <c r="F10" s="24">
        <v>295</v>
      </c>
      <c r="G10" s="24">
        <v>0</v>
      </c>
      <c r="H10" s="23"/>
      <c r="I10" s="23"/>
      <c r="J10" s="24">
        <f>SUM(F10:G10)</f>
        <v>295</v>
      </c>
      <c r="K10" s="25"/>
      <c r="L10" s="26"/>
      <c r="M10" s="26"/>
      <c r="N10" s="23"/>
    </row>
    <row r="11" ht="14.05" customHeight="1">
      <c r="A11" s="20">
        <v>1975</v>
      </c>
      <c r="B11" s="21">
        <v>782310</v>
      </c>
      <c r="C11" s="21">
        <v>600512</v>
      </c>
      <c r="D11" s="21">
        <f>B11-C11</f>
        <v>181798</v>
      </c>
      <c r="E11" t="s" s="22">
        <v>17</v>
      </c>
      <c r="F11" s="23">
        <v>893</v>
      </c>
      <c r="G11" s="24">
        <v>0</v>
      </c>
      <c r="H11" s="23"/>
      <c r="I11" s="23"/>
      <c r="J11" s="23">
        <f>SUM(F11:G11)</f>
        <v>893</v>
      </c>
      <c r="K11" s="25"/>
      <c r="L11" s="26"/>
      <c r="M11" s="26"/>
      <c r="N11" s="26"/>
    </row>
    <row r="12" ht="14.05" customHeight="1">
      <c r="A12" s="20">
        <v>1975</v>
      </c>
      <c r="B12" s="27"/>
      <c r="C12" s="27"/>
      <c r="D12" s="21">
        <f>B12-C12</f>
        <v>0</v>
      </c>
      <c r="E12" t="s" s="22">
        <v>19</v>
      </c>
      <c r="F12" s="23">
        <v>877</v>
      </c>
      <c r="G12" s="24">
        <v>0</v>
      </c>
      <c r="H12" s="23"/>
      <c r="I12" s="23"/>
      <c r="J12" s="23">
        <f>SUM(F12:G12)</f>
        <v>877</v>
      </c>
      <c r="K12" s="25"/>
      <c r="L12" s="26"/>
      <c r="M12" s="26"/>
      <c r="N12" s="23"/>
    </row>
    <row r="13" ht="14.05" customHeight="1">
      <c r="A13" s="20">
        <v>1975</v>
      </c>
      <c r="B13" s="27"/>
      <c r="C13" s="27"/>
      <c r="D13" s="21">
        <f>B13-C13</f>
        <v>0</v>
      </c>
      <c r="E13" t="s" s="22">
        <v>18</v>
      </c>
      <c r="F13" s="23">
        <v>877</v>
      </c>
      <c r="G13" s="24">
        <v>0</v>
      </c>
      <c r="H13" s="23"/>
      <c r="I13" s="23"/>
      <c r="J13" s="23">
        <f>SUM(F13:G13)</f>
        <v>877</v>
      </c>
      <c r="K13" s="25"/>
      <c r="L13" s="26"/>
      <c r="M13" s="26"/>
      <c r="N13" s="23"/>
    </row>
    <row r="14" ht="14.05" customHeight="1">
      <c r="A14" s="20">
        <v>1976</v>
      </c>
      <c r="B14" s="21">
        <v>798334</v>
      </c>
      <c r="C14" s="21">
        <v>602851</v>
      </c>
      <c r="D14" s="21">
        <f>B14-C14</f>
        <v>195483</v>
      </c>
      <c r="E14" t="s" s="22">
        <v>17</v>
      </c>
      <c r="F14" s="23">
        <v>1798</v>
      </c>
      <c r="G14" s="24">
        <v>0</v>
      </c>
      <c r="H14" s="23"/>
      <c r="I14" s="23"/>
      <c r="J14" s="23">
        <f>SUM(F14:G14)</f>
        <v>1798</v>
      </c>
      <c r="K14" s="25"/>
      <c r="L14" s="26"/>
      <c r="M14" s="26"/>
      <c r="N14" s="26"/>
    </row>
    <row r="15" ht="14.05" customHeight="1">
      <c r="A15" s="20">
        <v>1976</v>
      </c>
      <c r="B15" s="27"/>
      <c r="C15" s="27"/>
      <c r="D15" s="21">
        <f>B15-C15</f>
        <v>0</v>
      </c>
      <c r="E15" t="s" s="22">
        <v>19</v>
      </c>
      <c r="F15" s="23">
        <v>1764</v>
      </c>
      <c r="G15" s="24">
        <v>0</v>
      </c>
      <c r="H15" s="23"/>
      <c r="I15" s="23"/>
      <c r="J15" s="23">
        <f>SUM(F15:G15)</f>
        <v>1764</v>
      </c>
      <c r="K15" s="25"/>
      <c r="L15" s="26"/>
      <c r="M15" s="26"/>
      <c r="N15" s="23"/>
    </row>
    <row r="16" ht="14.05" customHeight="1">
      <c r="A16" s="20">
        <v>1976</v>
      </c>
      <c r="B16" s="27"/>
      <c r="C16" s="27"/>
      <c r="D16" s="21">
        <f>B16-C16</f>
        <v>0</v>
      </c>
      <c r="E16" t="s" s="22">
        <v>18</v>
      </c>
      <c r="F16" s="23">
        <v>1764</v>
      </c>
      <c r="G16" s="24">
        <v>0</v>
      </c>
      <c r="H16" s="23"/>
      <c r="I16" s="23"/>
      <c r="J16" s="23">
        <f>SUM(F16:G16)</f>
        <v>1764</v>
      </c>
      <c r="K16" s="25"/>
      <c r="L16" s="26"/>
      <c r="M16" s="26"/>
      <c r="N16" s="23"/>
    </row>
    <row r="17" ht="14.05" customHeight="1">
      <c r="A17" s="20">
        <v>1976</v>
      </c>
      <c r="B17" s="27"/>
      <c r="C17" s="27"/>
      <c r="D17" s="21">
        <f>B17-C17</f>
        <v>0</v>
      </c>
      <c r="E17" t="s" s="22">
        <v>20</v>
      </c>
      <c r="F17" s="23">
        <v>1796</v>
      </c>
      <c r="G17" s="24">
        <v>0</v>
      </c>
      <c r="H17" s="23"/>
      <c r="I17" s="23"/>
      <c r="J17" s="23">
        <f>SUM(F17:G17)</f>
        <v>1796</v>
      </c>
      <c r="K17" s="25"/>
      <c r="L17" s="26"/>
      <c r="M17" s="26"/>
      <c r="N17" s="23"/>
    </row>
    <row r="18" ht="14.05" customHeight="1">
      <c r="A18" s="20">
        <v>1977</v>
      </c>
      <c r="B18" s="21">
        <v>805496</v>
      </c>
      <c r="C18" s="21">
        <v>582344</v>
      </c>
      <c r="D18" s="21">
        <f>B18-C18</f>
        <v>223152</v>
      </c>
      <c r="E18" t="s" s="22">
        <v>17</v>
      </c>
      <c r="F18" s="23">
        <v>2648</v>
      </c>
      <c r="G18" s="24">
        <v>0</v>
      </c>
      <c r="H18" s="23"/>
      <c r="I18" s="23"/>
      <c r="J18" s="23">
        <f>SUM(F18:G18)</f>
        <v>2648</v>
      </c>
      <c r="K18" s="25"/>
      <c r="L18" s="26"/>
      <c r="M18" s="26"/>
      <c r="N18" s="26"/>
    </row>
    <row r="19" ht="14.05" customHeight="1">
      <c r="A19" s="20">
        <v>1977</v>
      </c>
      <c r="B19" s="27"/>
      <c r="C19" s="27"/>
      <c r="D19" s="21">
        <f>B19-C19</f>
        <v>0</v>
      </c>
      <c r="E19" t="s" s="22">
        <v>19</v>
      </c>
      <c r="F19" s="24">
        <v>2956</v>
      </c>
      <c r="G19" s="24">
        <v>0</v>
      </c>
      <c r="H19" s="23"/>
      <c r="I19" s="23"/>
      <c r="J19" s="24">
        <f>SUM(F19:G19)</f>
        <v>2956</v>
      </c>
      <c r="K19" s="25"/>
      <c r="L19" s="26"/>
      <c r="M19" s="26"/>
      <c r="N19" s="24"/>
    </row>
    <row r="20" ht="14.05" customHeight="1">
      <c r="A20" s="20">
        <v>1977</v>
      </c>
      <c r="B20" s="27"/>
      <c r="C20" s="27"/>
      <c r="D20" s="21">
        <f>B20-C20</f>
        <v>0</v>
      </c>
      <c r="E20" t="s" s="22">
        <v>18</v>
      </c>
      <c r="F20" s="24">
        <v>2956</v>
      </c>
      <c r="G20" s="24">
        <v>0</v>
      </c>
      <c r="H20" s="23"/>
      <c r="I20" s="23"/>
      <c r="J20" s="24">
        <f>SUM(F20:G20)</f>
        <v>2956</v>
      </c>
      <c r="K20" s="25"/>
      <c r="L20" s="26"/>
      <c r="M20" s="26"/>
      <c r="N20" s="24"/>
    </row>
    <row r="21" ht="14.05" customHeight="1">
      <c r="A21" s="20">
        <v>1978</v>
      </c>
      <c r="B21" s="21">
        <v>808619</v>
      </c>
      <c r="C21" s="21">
        <v>576468</v>
      </c>
      <c r="D21" s="21">
        <f>B21-C21</f>
        <v>232151</v>
      </c>
      <c r="E21" t="s" s="22">
        <v>19</v>
      </c>
      <c r="F21" s="24">
        <v>3924</v>
      </c>
      <c r="G21" s="24">
        <v>0</v>
      </c>
      <c r="H21" s="23"/>
      <c r="I21" s="23"/>
      <c r="J21" s="24">
        <f>SUM(F21:G21)</f>
        <v>3924</v>
      </c>
      <c r="K21" s="25"/>
      <c r="L21" s="26"/>
      <c r="M21" s="26"/>
      <c r="N21" s="26"/>
    </row>
    <row r="22" ht="14.05" customHeight="1">
      <c r="A22" s="20">
        <v>1978</v>
      </c>
      <c r="B22" s="27"/>
      <c r="C22" s="27"/>
      <c r="D22" s="21">
        <f>B22-C22</f>
        <v>0</v>
      </c>
      <c r="E22" t="s" s="22">
        <v>18</v>
      </c>
      <c r="F22" s="24">
        <v>3924</v>
      </c>
      <c r="G22" s="24">
        <v>0</v>
      </c>
      <c r="H22" s="23"/>
      <c r="I22" s="23"/>
      <c r="J22" s="24">
        <f>SUM(F22:G22)</f>
        <v>3924</v>
      </c>
      <c r="K22" s="25"/>
      <c r="L22" s="26"/>
      <c r="M22" s="26"/>
      <c r="N22" s="26"/>
    </row>
    <row r="23" ht="14.05" customHeight="1">
      <c r="A23" s="20">
        <v>1979</v>
      </c>
      <c r="B23" s="21">
        <v>817217</v>
      </c>
      <c r="C23" s="21">
        <v>581984</v>
      </c>
      <c r="D23" s="21">
        <f>B23-C23</f>
        <v>235233</v>
      </c>
      <c r="E23" t="s" s="22">
        <v>19</v>
      </c>
      <c r="F23" s="24">
        <v>3424</v>
      </c>
      <c r="G23" s="24">
        <v>0</v>
      </c>
      <c r="H23" s="23"/>
      <c r="I23" s="23"/>
      <c r="J23" s="24">
        <f>SUM(F23:G23)</f>
        <v>3424</v>
      </c>
      <c r="K23" s="25"/>
      <c r="L23" s="26"/>
      <c r="M23" s="26"/>
      <c r="N23" s="26"/>
    </row>
    <row r="24" ht="14.05" customHeight="1">
      <c r="A24" s="20">
        <v>1979</v>
      </c>
      <c r="B24" s="27"/>
      <c r="C24" s="27"/>
      <c r="D24" s="21">
        <f>B24-C24</f>
        <v>0</v>
      </c>
      <c r="E24" t="s" s="22">
        <v>18</v>
      </c>
      <c r="F24" s="24">
        <v>3424</v>
      </c>
      <c r="G24" s="24">
        <v>0</v>
      </c>
      <c r="H24" s="23"/>
      <c r="I24" s="23"/>
      <c r="J24" s="24">
        <f>SUM(F24:G24)</f>
        <v>3424</v>
      </c>
      <c r="K24" s="25"/>
      <c r="L24" s="26"/>
      <c r="M24" s="26"/>
      <c r="N24" s="26"/>
    </row>
    <row r="25" ht="14.05" customHeight="1">
      <c r="A25" s="20">
        <v>1980</v>
      </c>
      <c r="B25" s="21">
        <v>865789</v>
      </c>
      <c r="C25" s="21">
        <v>620657</v>
      </c>
      <c r="D25" s="21">
        <f>B25-C25</f>
        <v>245132</v>
      </c>
      <c r="E25" t="s" s="22">
        <v>21</v>
      </c>
      <c r="F25" s="28">
        <v>7564</v>
      </c>
      <c r="G25" s="24">
        <v>0</v>
      </c>
      <c r="H25" s="23"/>
      <c r="I25" s="23"/>
      <c r="J25" s="28">
        <f>SUM(F25:G25)</f>
        <v>7564</v>
      </c>
      <c r="K25" s="25"/>
      <c r="L25" s="26"/>
      <c r="M25" s="26"/>
      <c r="N25" s="24"/>
    </row>
    <row r="26" ht="14.05" customHeight="1">
      <c r="A26" s="20">
        <v>1981</v>
      </c>
      <c r="B26" s="21">
        <v>862100</v>
      </c>
      <c r="C26" s="21">
        <v>624557</v>
      </c>
      <c r="D26" s="21">
        <f>B26-C26</f>
        <v>237543</v>
      </c>
      <c r="E26" t="s" s="22">
        <v>21</v>
      </c>
      <c r="F26" s="28">
        <v>11704</v>
      </c>
      <c r="G26" s="24">
        <v>0</v>
      </c>
      <c r="H26" s="23"/>
      <c r="I26" s="23"/>
      <c r="J26" s="28">
        <f>SUM(F26:G26)</f>
        <v>11704</v>
      </c>
      <c r="K26" s="25"/>
      <c r="L26" s="26"/>
      <c r="M26" s="26"/>
      <c r="N26" s="26"/>
    </row>
    <row r="27" ht="14.05" customHeight="1">
      <c r="A27" s="20">
        <v>1982</v>
      </c>
      <c r="B27" s="21">
        <v>861275</v>
      </c>
      <c r="C27" s="21">
        <v>621173</v>
      </c>
      <c r="D27" s="21">
        <f>B27-C27</f>
        <v>240102</v>
      </c>
      <c r="E27" t="s" s="22">
        <v>22</v>
      </c>
      <c r="F27" s="24">
        <v>15839</v>
      </c>
      <c r="G27" s="24">
        <v>0</v>
      </c>
      <c r="H27" s="23"/>
      <c r="I27" s="23"/>
      <c r="J27" s="24">
        <f>SUM(F27:G27)</f>
        <v>15839</v>
      </c>
      <c r="K27" s="25"/>
      <c r="L27" s="26"/>
      <c r="M27" s="26"/>
      <c r="N27" s="26"/>
    </row>
    <row r="28" ht="14.05" customHeight="1">
      <c r="A28" s="20">
        <v>1982</v>
      </c>
      <c r="B28" s="27"/>
      <c r="C28" s="27"/>
      <c r="D28" s="21">
        <f>B28-C28</f>
        <v>0</v>
      </c>
      <c r="E28" t="s" s="22">
        <v>18</v>
      </c>
      <c r="F28" s="24">
        <v>15838</v>
      </c>
      <c r="G28" s="24">
        <v>0</v>
      </c>
      <c r="H28" s="23"/>
      <c r="I28" s="23"/>
      <c r="J28" s="24">
        <f>SUM(F28:G28)</f>
        <v>15838</v>
      </c>
      <c r="K28" s="25"/>
      <c r="L28" s="26"/>
      <c r="M28" s="26"/>
      <c r="N28" s="26"/>
    </row>
    <row r="29" ht="14.05" customHeight="1">
      <c r="A29" s="20">
        <v>1983</v>
      </c>
      <c r="B29" s="21">
        <v>827933</v>
      </c>
      <c r="C29" s="21">
        <v>594177</v>
      </c>
      <c r="D29" s="21">
        <f>B29-C29</f>
        <v>233756</v>
      </c>
      <c r="E29" t="s" s="22">
        <v>21</v>
      </c>
      <c r="F29" s="29">
        <v>19197</v>
      </c>
      <c r="G29" s="24">
        <v>0</v>
      </c>
      <c r="H29" s="23"/>
      <c r="I29" s="23"/>
      <c r="J29" s="29">
        <f>SUM(F29:G29)</f>
        <v>19197</v>
      </c>
      <c r="K29" s="25"/>
      <c r="L29" s="26"/>
      <c r="M29" t="s" s="30">
        <v>23</v>
      </c>
      <c r="N29" s="24"/>
    </row>
    <row r="30" ht="14.05" customHeight="1">
      <c r="A30" s="20">
        <v>1984</v>
      </c>
      <c r="B30" s="21">
        <v>812292</v>
      </c>
      <c r="C30" s="21">
        <v>584157</v>
      </c>
      <c r="D30" s="21">
        <f>B30-C30</f>
        <v>228135</v>
      </c>
      <c r="E30" t="s" s="22">
        <v>24</v>
      </c>
      <c r="F30" s="23">
        <v>22506</v>
      </c>
      <c r="G30" s="24">
        <v>0</v>
      </c>
      <c r="H30" s="23"/>
      <c r="I30" s="23"/>
      <c r="J30" s="23">
        <f>SUM(F30:G30)</f>
        <v>22506</v>
      </c>
      <c r="K30" s="25"/>
      <c r="L30" s="26"/>
      <c r="M30" s="26"/>
      <c r="N30" s="24"/>
    </row>
    <row r="31" ht="14.05" customHeight="1">
      <c r="A31" s="20">
        <v>1984</v>
      </c>
      <c r="B31" s="27"/>
      <c r="C31" s="27"/>
      <c r="D31" s="21">
        <f>B31-C31</f>
        <v>0</v>
      </c>
      <c r="E31" t="s" s="22">
        <v>18</v>
      </c>
      <c r="F31" s="23">
        <v>22506</v>
      </c>
      <c r="G31" s="24">
        <v>0</v>
      </c>
      <c r="H31" s="23"/>
      <c r="I31" s="23"/>
      <c r="J31" s="23">
        <f>SUM(F31:G31)</f>
        <v>22506</v>
      </c>
      <c r="K31" s="25"/>
      <c r="L31" s="26"/>
      <c r="M31" s="26"/>
      <c r="N31" s="24"/>
    </row>
    <row r="32" ht="14.05" customHeight="1">
      <c r="A32" s="20">
        <v>1985</v>
      </c>
      <c r="B32" s="21">
        <v>813803</v>
      </c>
      <c r="C32" s="21">
        <v>586155</v>
      </c>
      <c r="D32" s="21">
        <f>B32-C32</f>
        <v>227648</v>
      </c>
      <c r="E32" t="s" s="22">
        <v>19</v>
      </c>
      <c r="F32" s="23">
        <v>26130</v>
      </c>
      <c r="G32" s="23">
        <v>924</v>
      </c>
      <c r="H32" s="23"/>
      <c r="I32" s="23"/>
      <c r="J32" s="23">
        <f>SUM(F32:G32)</f>
        <v>27054</v>
      </c>
      <c r="K32" s="25"/>
      <c r="L32" s="26"/>
      <c r="M32" s="26"/>
      <c r="N32" s="24"/>
    </row>
    <row r="33" ht="14.05" customHeight="1">
      <c r="A33" s="20">
        <v>1985</v>
      </c>
      <c r="B33" s="27"/>
      <c r="C33" s="27"/>
      <c r="D33" s="21">
        <f>B33-C33</f>
        <v>0</v>
      </c>
      <c r="E33" t="s" s="22">
        <v>18</v>
      </c>
      <c r="F33" s="23">
        <v>26130</v>
      </c>
      <c r="G33" s="23">
        <v>924</v>
      </c>
      <c r="H33" s="23"/>
      <c r="I33" s="23"/>
      <c r="J33" s="23">
        <f>SUM(F33:G33)</f>
        <v>27054</v>
      </c>
      <c r="K33" s="25"/>
      <c r="L33" s="26"/>
      <c r="M33" s="26"/>
      <c r="N33" s="24"/>
    </row>
    <row r="34" ht="14.05" customHeight="1">
      <c r="A34" s="20">
        <v>1986</v>
      </c>
      <c r="B34" s="21">
        <v>848232</v>
      </c>
      <c r="C34" s="21">
        <v>625963</v>
      </c>
      <c r="D34" s="21">
        <f>B34-C34</f>
        <v>222269</v>
      </c>
      <c r="E34" t="s" s="22">
        <v>24</v>
      </c>
      <c r="F34" s="23">
        <v>30583</v>
      </c>
      <c r="G34" s="23">
        <v>2092</v>
      </c>
      <c r="H34" s="23"/>
      <c r="I34" s="23"/>
      <c r="J34" s="23">
        <f>SUM(F34:G34)</f>
        <v>32675</v>
      </c>
      <c r="K34" s="25"/>
      <c r="L34" s="26"/>
      <c r="M34" s="26"/>
      <c r="N34" s="24"/>
    </row>
    <row r="35" ht="14.05" customHeight="1">
      <c r="A35" s="20">
        <v>1986</v>
      </c>
      <c r="B35" s="27"/>
      <c r="C35" s="27"/>
      <c r="D35" s="21">
        <f>B35-C35</f>
        <v>0</v>
      </c>
      <c r="E35" t="s" s="22">
        <v>18</v>
      </c>
      <c r="F35" s="23">
        <v>30583</v>
      </c>
      <c r="G35" s="23">
        <v>2092</v>
      </c>
      <c r="H35" s="23"/>
      <c r="I35" s="23"/>
      <c r="J35" s="23">
        <f>SUM(F35:G35)</f>
        <v>32675</v>
      </c>
      <c r="K35" s="25"/>
      <c r="L35" s="26"/>
      <c r="M35" s="26"/>
      <c r="N35" s="24"/>
    </row>
    <row r="36" ht="14.05" customHeight="1">
      <c r="A36" s="20">
        <v>1987</v>
      </c>
      <c r="B36" s="21">
        <v>867969</v>
      </c>
      <c r="C36" s="21">
        <v>642010</v>
      </c>
      <c r="D36" s="21">
        <f>B36-C36</f>
        <v>225959</v>
      </c>
      <c r="E36" t="s" s="22">
        <v>24</v>
      </c>
      <c r="F36" s="23">
        <v>33535</v>
      </c>
      <c r="G36" s="23">
        <v>3301</v>
      </c>
      <c r="H36" s="23"/>
      <c r="I36" s="23"/>
      <c r="J36" s="23">
        <f>SUM(F36:G36)</f>
        <v>36836</v>
      </c>
      <c r="K36" s="25"/>
      <c r="L36" s="26"/>
      <c r="M36" s="26"/>
      <c r="N36" s="24"/>
    </row>
    <row r="37" ht="14.05" customHeight="1">
      <c r="A37" s="20">
        <v>1987</v>
      </c>
      <c r="B37" s="27"/>
      <c r="C37" s="27"/>
      <c r="D37" s="21">
        <f>B37-C37</f>
        <v>0</v>
      </c>
      <c r="E37" t="s" s="22">
        <v>18</v>
      </c>
      <c r="F37" s="23">
        <v>33535</v>
      </c>
      <c r="G37" s="23">
        <v>3101</v>
      </c>
      <c r="H37" s="23"/>
      <c r="I37" s="23"/>
      <c r="J37" s="23">
        <f>SUM(F37:G37)</f>
        <v>36636</v>
      </c>
      <c r="K37" s="25"/>
      <c r="L37" s="26"/>
      <c r="M37" s="26"/>
      <c r="N37" s="24"/>
    </row>
    <row r="38" ht="14.05" customHeight="1">
      <c r="A38" s="20">
        <v>1988</v>
      </c>
      <c r="B38" s="21">
        <v>892993</v>
      </c>
      <c r="C38" s="21">
        <v>677259</v>
      </c>
      <c r="D38" s="21">
        <f>B38-C38</f>
        <v>215734</v>
      </c>
      <c r="E38" t="s" s="22">
        <v>24</v>
      </c>
      <c r="F38" s="23">
        <v>41460</v>
      </c>
      <c r="G38" s="23">
        <v>5117</v>
      </c>
      <c r="H38" s="23"/>
      <c r="I38" s="23"/>
      <c r="J38" s="23">
        <f>SUM(F38:G38)</f>
        <v>46577</v>
      </c>
      <c r="K38" s="25"/>
      <c r="L38" s="26"/>
      <c r="M38" s="26"/>
      <c r="N38" s="26"/>
    </row>
    <row r="39" ht="14.05" customHeight="1">
      <c r="A39" s="20">
        <v>1988</v>
      </c>
      <c r="B39" s="27"/>
      <c r="C39" s="27"/>
      <c r="D39" s="21">
        <f>B39-C39</f>
        <v>0</v>
      </c>
      <c r="E39" t="s" s="22">
        <v>18</v>
      </c>
      <c r="F39" s="23">
        <v>41460</v>
      </c>
      <c r="G39" s="23">
        <v>5117</v>
      </c>
      <c r="H39" s="23"/>
      <c r="I39" s="23"/>
      <c r="J39" s="23">
        <f>SUM(F39:G39)</f>
        <v>46577</v>
      </c>
      <c r="K39" s="25"/>
      <c r="L39" s="26"/>
      <c r="M39" s="26"/>
      <c r="N39" s="26"/>
    </row>
    <row r="40" ht="14.05" customHeight="1">
      <c r="A40" s="20">
        <v>1989</v>
      </c>
      <c r="B40" s="27"/>
      <c r="C40" s="27"/>
      <c r="D40" s="21">
        <f>B40-C40</f>
        <v>0</v>
      </c>
      <c r="E40" t="s" s="22">
        <v>21</v>
      </c>
      <c r="F40" s="29">
        <f>J40-G40</f>
        <v>40361</v>
      </c>
      <c r="G40" s="29">
        <v>4300</v>
      </c>
      <c r="H40" s="23"/>
      <c r="I40" s="23"/>
      <c r="J40" s="29">
        <v>44661</v>
      </c>
      <c r="K40" s="25"/>
      <c r="L40" s="26"/>
      <c r="M40" s="26"/>
      <c r="N40" s="26"/>
    </row>
    <row r="41" ht="14.05" customHeight="1">
      <c r="A41" s="20">
        <v>1990</v>
      </c>
      <c r="B41" s="21">
        <v>905675</v>
      </c>
      <c r="C41" s="21">
        <v>727199</v>
      </c>
      <c r="D41" s="21">
        <f>B41-C41</f>
        <v>178476</v>
      </c>
      <c r="E41" t="s" s="22">
        <v>21</v>
      </c>
      <c r="F41" s="29">
        <f>J41-G41</f>
        <v>40361</v>
      </c>
      <c r="G41" s="29">
        <v>4300</v>
      </c>
      <c r="H41" s="23"/>
      <c r="I41" s="23"/>
      <c r="J41" s="29">
        <v>44661</v>
      </c>
      <c r="K41" s="25"/>
      <c r="L41" s="26"/>
      <c r="M41" s="26"/>
      <c r="N41" s="26"/>
    </row>
    <row r="42" ht="14.05" customHeight="1">
      <c r="A42" s="20">
        <v>1991</v>
      </c>
      <c r="B42" s="21">
        <v>830019</v>
      </c>
      <c r="C42" s="21">
        <v>722250</v>
      </c>
      <c r="D42" s="21">
        <f>B42-C42</f>
        <v>107769</v>
      </c>
      <c r="E42" t="s" s="22">
        <v>25</v>
      </c>
      <c r="F42" s="28">
        <f>J42-G42</f>
        <v>38445</v>
      </c>
      <c r="G42" s="29">
        <v>4300</v>
      </c>
      <c r="H42" s="26"/>
      <c r="I42" s="26"/>
      <c r="J42" s="23">
        <v>42745</v>
      </c>
      <c r="K42" s="31"/>
      <c r="L42" s="26"/>
      <c r="M42" t="s" s="30">
        <v>23</v>
      </c>
      <c r="N42" s="26"/>
    </row>
    <row r="43" ht="14.05" customHeight="1">
      <c r="A43" s="20">
        <v>1992</v>
      </c>
      <c r="B43" s="21">
        <v>809114</v>
      </c>
      <c r="C43" s="21">
        <v>720794</v>
      </c>
      <c r="D43" s="21">
        <f>B43-C43</f>
        <v>88320</v>
      </c>
      <c r="E43" t="s" s="22">
        <v>25</v>
      </c>
      <c r="F43" s="28">
        <f>J43-G43</f>
        <v>44933</v>
      </c>
      <c r="G43" s="29">
        <v>4300</v>
      </c>
      <c r="H43" s="23"/>
      <c r="I43" s="23"/>
      <c r="J43" s="23">
        <v>49233</v>
      </c>
      <c r="K43" s="31"/>
      <c r="L43" s="26"/>
      <c r="M43" s="26"/>
      <c r="N43" s="26"/>
    </row>
    <row r="44" ht="14.05" customHeight="1">
      <c r="A44" s="20">
        <v>1993</v>
      </c>
      <c r="B44" s="21">
        <v>798447</v>
      </c>
      <c r="C44" s="21">
        <v>717915</v>
      </c>
      <c r="D44" s="21">
        <f>B44-C44</f>
        <v>80532</v>
      </c>
      <c r="E44" t="s" s="22">
        <v>25</v>
      </c>
      <c r="F44" s="28">
        <f>J44-G44</f>
        <v>52294</v>
      </c>
      <c r="G44" s="29">
        <v>4300</v>
      </c>
      <c r="H44" s="23"/>
      <c r="I44" s="23"/>
      <c r="J44" s="23">
        <v>56594</v>
      </c>
      <c r="K44" s="31"/>
      <c r="L44" s="26"/>
      <c r="M44" s="26"/>
      <c r="N44" s="26"/>
    </row>
    <row r="45" ht="14.05" customHeight="1">
      <c r="A45" s="20">
        <v>1994</v>
      </c>
      <c r="B45" s="21">
        <v>769603</v>
      </c>
      <c r="C45" s="27"/>
      <c r="D45" s="27"/>
      <c r="E45" t="s" s="22">
        <v>25</v>
      </c>
      <c r="F45" s="28">
        <f>J45-G45</f>
        <v>54199</v>
      </c>
      <c r="G45" s="29">
        <v>4300</v>
      </c>
      <c r="H45" s="23"/>
      <c r="I45" s="23"/>
      <c r="J45" s="23">
        <v>58499</v>
      </c>
      <c r="K45" s="31"/>
      <c r="L45" s="26"/>
      <c r="M45" s="26"/>
      <c r="N45" s="26"/>
    </row>
    <row r="46" ht="14.05" customHeight="1">
      <c r="A46" s="20">
        <v>1995</v>
      </c>
      <c r="B46" s="21">
        <v>765221</v>
      </c>
      <c r="C46" s="27"/>
      <c r="D46" s="27"/>
      <c r="E46" t="s" s="22">
        <v>25</v>
      </c>
      <c r="F46" s="28">
        <f>J46-G46</f>
        <v>57494</v>
      </c>
      <c r="G46" s="29">
        <v>4300</v>
      </c>
      <c r="H46" s="23"/>
      <c r="I46" s="23"/>
      <c r="J46" s="23">
        <v>61794</v>
      </c>
      <c r="K46" s="31"/>
      <c r="L46" s="26"/>
      <c r="M46" s="26"/>
      <c r="N46" s="26"/>
    </row>
    <row r="47" ht="14.05" customHeight="1">
      <c r="A47" s="20">
        <v>1996</v>
      </c>
      <c r="B47" s="27"/>
      <c r="C47" s="27"/>
      <c r="D47" s="27"/>
      <c r="E47" t="s" s="22">
        <v>26</v>
      </c>
      <c r="F47" s="29">
        <f>J47-G47</f>
        <v>63957</v>
      </c>
      <c r="G47" s="29">
        <v>4300</v>
      </c>
      <c r="H47" s="23"/>
      <c r="I47" s="23"/>
      <c r="J47" s="24">
        <v>68257</v>
      </c>
      <c r="K47" s="25"/>
      <c r="L47" s="26"/>
      <c r="M47" s="26"/>
      <c r="N47" s="26"/>
    </row>
    <row r="48" ht="14.05" customHeight="1">
      <c r="A48" s="20">
        <v>1996</v>
      </c>
      <c r="B48" s="21">
        <v>796013</v>
      </c>
      <c r="C48" s="27"/>
      <c r="D48" s="27"/>
      <c r="E48" t="s" s="22">
        <v>27</v>
      </c>
      <c r="F48" s="24">
        <v>58186</v>
      </c>
      <c r="G48" s="23">
        <v>4145</v>
      </c>
      <c r="H48" s="23"/>
      <c r="I48" s="23"/>
      <c r="J48" s="24">
        <v>62331</v>
      </c>
      <c r="K48" s="25"/>
      <c r="L48" s="26"/>
      <c r="M48" s="26"/>
      <c r="N48" s="26"/>
    </row>
    <row r="49" ht="26.05" customHeight="1">
      <c r="A49" s="20">
        <v>1996</v>
      </c>
      <c r="B49" s="27"/>
      <c r="C49" s="27"/>
      <c r="D49" s="27"/>
      <c r="E49" t="s" s="22">
        <v>28</v>
      </c>
      <c r="F49" s="29">
        <f>J49-G49</f>
        <v>55700</v>
      </c>
      <c r="G49" s="29">
        <v>4300</v>
      </c>
      <c r="H49" s="23"/>
      <c r="I49" s="23"/>
      <c r="J49" s="24">
        <v>60000</v>
      </c>
      <c r="K49" s="25"/>
      <c r="L49" s="26"/>
      <c r="M49" s="26"/>
      <c r="N49" s="26"/>
    </row>
    <row r="50" ht="14.05" customHeight="1">
      <c r="A50" s="20">
        <v>1997</v>
      </c>
      <c r="B50" s="21">
        <v>812173</v>
      </c>
      <c r="C50" s="27"/>
      <c r="D50" s="27"/>
      <c r="E50" t="s" s="22">
        <v>26</v>
      </c>
      <c r="F50" s="29">
        <f>J50-G50</f>
        <v>69908</v>
      </c>
      <c r="G50" s="29">
        <v>4300</v>
      </c>
      <c r="H50" s="23"/>
      <c r="I50" s="23"/>
      <c r="J50" s="24">
        <v>74208</v>
      </c>
      <c r="K50" s="25"/>
      <c r="L50" s="26"/>
      <c r="M50" s="26"/>
      <c r="N50" s="26"/>
    </row>
    <row r="51" ht="14.05" customHeight="1">
      <c r="A51" s="20">
        <v>1997</v>
      </c>
      <c r="B51" s="27"/>
      <c r="C51" s="27"/>
      <c r="D51" s="27"/>
      <c r="E51" t="s" s="22">
        <v>29</v>
      </c>
      <c r="F51" s="23">
        <v>60000</v>
      </c>
      <c r="G51" s="24">
        <v>4500</v>
      </c>
      <c r="H51" s="23"/>
      <c r="I51" s="23"/>
      <c r="J51" s="23">
        <f>SUM(F51:G51)</f>
        <v>64500</v>
      </c>
      <c r="K51" s="25"/>
      <c r="L51" s="26"/>
      <c r="M51" s="26"/>
      <c r="N51" s="26"/>
    </row>
    <row r="52" ht="14.05" customHeight="1">
      <c r="A52" s="20">
        <v>1997</v>
      </c>
      <c r="B52" s="27"/>
      <c r="C52" s="27"/>
      <c r="D52" s="27"/>
      <c r="E52" t="s" s="22">
        <v>27</v>
      </c>
      <c r="F52" s="24">
        <v>62667</v>
      </c>
      <c r="G52" s="23">
        <v>4558</v>
      </c>
      <c r="H52" s="23"/>
      <c r="I52" s="23"/>
      <c r="J52" s="24">
        <v>67225</v>
      </c>
      <c r="K52" s="25"/>
      <c r="L52" s="26"/>
      <c r="M52" s="26"/>
      <c r="N52" s="26"/>
    </row>
    <row r="53" ht="14.05" customHeight="1">
      <c r="A53" s="20">
        <v>1998</v>
      </c>
      <c r="B53" s="21">
        <v>785034</v>
      </c>
      <c r="C53" s="27"/>
      <c r="D53" s="27"/>
      <c r="E53" t="s" s="22">
        <v>26</v>
      </c>
      <c r="F53" s="29">
        <f>J53-G53</f>
        <v>70955</v>
      </c>
      <c r="G53" s="29">
        <v>4300</v>
      </c>
      <c r="H53" s="23"/>
      <c r="I53" s="23"/>
      <c r="J53" s="24">
        <v>75255</v>
      </c>
      <c r="K53" s="25"/>
      <c r="L53" s="26"/>
      <c r="M53" s="26"/>
      <c r="N53" s="26"/>
    </row>
    <row r="54" ht="14.05" customHeight="1">
      <c r="A54" s="20">
        <v>1998</v>
      </c>
      <c r="B54" s="27"/>
      <c r="C54" s="27"/>
      <c r="D54" s="27"/>
      <c r="E54" t="s" s="22">
        <v>27</v>
      </c>
      <c r="F54" s="23">
        <v>62419</v>
      </c>
      <c r="G54" s="23">
        <v>4539</v>
      </c>
      <c r="H54" s="23"/>
      <c r="I54" s="23"/>
      <c r="J54" s="24">
        <v>66958</v>
      </c>
      <c r="K54" s="25"/>
      <c r="L54" s="26"/>
      <c r="M54" s="26"/>
      <c r="N54" s="26"/>
    </row>
    <row r="55" ht="14.05" customHeight="1">
      <c r="A55" s="20">
        <v>1998</v>
      </c>
      <c r="B55" s="27"/>
      <c r="C55" s="27"/>
      <c r="D55" s="27"/>
      <c r="E55" t="s" s="22">
        <v>29</v>
      </c>
      <c r="F55" s="23">
        <v>60000</v>
      </c>
      <c r="G55" s="24">
        <v>4500</v>
      </c>
      <c r="H55" s="23"/>
      <c r="I55" s="23"/>
      <c r="J55" s="23">
        <f>SUM(F55:G55)</f>
        <v>64500</v>
      </c>
      <c r="K55" s="25"/>
      <c r="L55" s="26"/>
      <c r="M55" s="26"/>
      <c r="N55" s="26"/>
    </row>
    <row r="56" ht="14.05" customHeight="1">
      <c r="A56" s="20">
        <v>1999</v>
      </c>
      <c r="B56" s="21">
        <v>770744</v>
      </c>
      <c r="C56" s="27"/>
      <c r="D56" s="27"/>
      <c r="E56" t="s" s="22">
        <v>26</v>
      </c>
      <c r="F56" s="29">
        <f>J56-G56</f>
        <v>71009</v>
      </c>
      <c r="G56" s="29">
        <v>4300</v>
      </c>
      <c r="H56" s="23"/>
      <c r="I56" t="s" s="30">
        <v>23</v>
      </c>
      <c r="J56" s="24">
        <v>75309</v>
      </c>
      <c r="K56" s="25"/>
      <c r="L56" s="26"/>
      <c r="M56" s="26"/>
      <c r="N56" s="26"/>
    </row>
    <row r="57" ht="14.05" customHeight="1">
      <c r="A57" s="20">
        <v>1999</v>
      </c>
      <c r="B57" s="27"/>
      <c r="C57" s="27"/>
      <c r="D57" s="27"/>
      <c r="E57" t="s" s="22">
        <v>20</v>
      </c>
      <c r="F57" s="24">
        <v>67320</v>
      </c>
      <c r="G57" s="24">
        <v>4310</v>
      </c>
      <c r="H57" s="23"/>
      <c r="I57" s="26"/>
      <c r="J57" s="24">
        <f>SUM(F57:G57)</f>
        <v>71630</v>
      </c>
      <c r="K57" s="25"/>
      <c r="L57" s="26"/>
      <c r="M57" s="26"/>
      <c r="N57" s="26"/>
    </row>
    <row r="58" ht="14.05" customHeight="1">
      <c r="A58" s="20">
        <v>1999</v>
      </c>
      <c r="B58" s="27"/>
      <c r="C58" s="27"/>
      <c r="D58" s="27"/>
      <c r="E58" t="s" s="22">
        <v>27</v>
      </c>
      <c r="F58" s="23">
        <v>63010</v>
      </c>
      <c r="G58" s="23">
        <v>4310</v>
      </c>
      <c r="H58" s="23"/>
      <c r="I58" s="26"/>
      <c r="J58" s="23">
        <f>SUM(F58:G58)</f>
        <v>67320</v>
      </c>
      <c r="K58" s="25"/>
      <c r="L58" s="26"/>
      <c r="M58" s="26"/>
      <c r="N58" s="26"/>
    </row>
    <row r="59" ht="14.05" customHeight="1">
      <c r="A59" s="20">
        <v>2000</v>
      </c>
      <c r="B59" s="21">
        <v>766999</v>
      </c>
      <c r="C59" s="27"/>
      <c r="D59" s="27"/>
      <c r="E59" t="s" s="22">
        <v>26</v>
      </c>
      <c r="F59" s="29">
        <f>J59-G59</f>
        <v>72260</v>
      </c>
      <c r="G59" s="29">
        <v>4300</v>
      </c>
      <c r="H59" s="23"/>
      <c r="I59" s="23"/>
      <c r="J59" s="24">
        <v>76560</v>
      </c>
      <c r="K59" s="25"/>
      <c r="L59" s="26"/>
      <c r="M59" s="26"/>
      <c r="N59" s="26"/>
    </row>
    <row r="60" ht="14.05" customHeight="1">
      <c r="A60" s="20">
        <v>2001</v>
      </c>
      <c r="B60" s="27"/>
      <c r="C60" s="27"/>
      <c r="D60" s="27"/>
      <c r="E60" t="s" s="22">
        <v>26</v>
      </c>
      <c r="F60" s="29">
        <f>J60-G60</f>
        <v>70530</v>
      </c>
      <c r="G60" s="29">
        <v>4300</v>
      </c>
      <c r="H60" s="23"/>
      <c r="I60" s="23"/>
      <c r="J60" s="24">
        <v>74830</v>
      </c>
      <c r="K60" s="25"/>
      <c r="L60" s="26"/>
      <c r="M60" s="26"/>
      <c r="N60" s="26"/>
    </row>
    <row r="61" ht="14.05" customHeight="1">
      <c r="A61" s="20">
        <v>2002</v>
      </c>
      <c r="B61" s="27"/>
      <c r="C61" s="27"/>
      <c r="D61" s="27"/>
      <c r="E61" t="s" s="22">
        <v>26</v>
      </c>
      <c r="F61" s="29">
        <f>J61-G61</f>
        <v>71516</v>
      </c>
      <c r="G61" s="29">
        <v>4300</v>
      </c>
      <c r="H61" s="23"/>
      <c r="I61" s="23"/>
      <c r="J61" s="24">
        <v>75816</v>
      </c>
      <c r="K61" s="25"/>
      <c r="L61" s="23">
        <f>F61-F62</f>
        <v>22116</v>
      </c>
      <c r="M61" s="24">
        <f>G61-G62</f>
        <v>0</v>
      </c>
      <c r="N61" s="23">
        <f>J61-J62</f>
        <v>22116</v>
      </c>
    </row>
    <row r="62" ht="14.05" customHeight="1">
      <c r="A62" s="20">
        <v>2002</v>
      </c>
      <c r="B62" s="27"/>
      <c r="C62" s="27"/>
      <c r="D62" s="27"/>
      <c r="E62" t="s" s="22">
        <v>30</v>
      </c>
      <c r="F62" s="23">
        <v>49400</v>
      </c>
      <c r="G62" s="29">
        <v>4300</v>
      </c>
      <c r="H62" s="23"/>
      <c r="I62" s="23"/>
      <c r="J62" s="28">
        <f>SUM(F62:G62)</f>
        <v>53700</v>
      </c>
      <c r="K62" s="25"/>
      <c r="L62" s="26"/>
      <c r="M62" s="26"/>
      <c r="N62" s="26"/>
    </row>
    <row r="63" ht="14.05" customHeight="1">
      <c r="A63" s="20">
        <v>2003</v>
      </c>
      <c r="B63" s="27"/>
      <c r="C63" s="27"/>
      <c r="D63" s="27"/>
      <c r="E63" t="s" s="22">
        <v>31</v>
      </c>
      <c r="F63" s="29">
        <f>J63-G63</f>
        <v>63754</v>
      </c>
      <c r="G63" s="29">
        <v>4300</v>
      </c>
      <c r="H63" s="23"/>
      <c r="I63" s="23"/>
      <c r="J63" s="24">
        <v>68054</v>
      </c>
      <c r="K63" s="25"/>
      <c r="L63" s="23">
        <f>F63-F64</f>
        <v>19204</v>
      </c>
      <c r="M63" s="23">
        <f>G63-G64</f>
        <v>-729</v>
      </c>
      <c r="N63" s="23">
        <f>J63-J64</f>
        <v>18475</v>
      </c>
    </row>
    <row r="64" ht="14.05" customHeight="1">
      <c r="A64" s="20">
        <v>2003</v>
      </c>
      <c r="B64" s="27"/>
      <c r="C64" s="27"/>
      <c r="D64" s="27"/>
      <c r="E64" t="s" s="22">
        <v>30</v>
      </c>
      <c r="F64" s="23">
        <v>44550</v>
      </c>
      <c r="G64" s="23">
        <v>5029</v>
      </c>
      <c r="H64" s="23"/>
      <c r="I64" s="23"/>
      <c r="J64" s="23">
        <f>SUM(F64:G64)</f>
        <v>49579</v>
      </c>
      <c r="K64" s="25"/>
      <c r="L64" s="26"/>
      <c r="M64" s="26"/>
      <c r="N64" s="26"/>
    </row>
    <row r="65" ht="14.05" customHeight="1">
      <c r="A65" s="20">
        <v>2004</v>
      </c>
      <c r="B65" s="21">
        <v>706721</v>
      </c>
      <c r="C65" s="27"/>
      <c r="D65" s="27"/>
      <c r="E65" t="s" s="22">
        <v>31</v>
      </c>
      <c r="F65" s="29">
        <f>J65-G65</f>
        <v>58905</v>
      </c>
      <c r="G65" s="29">
        <v>4300</v>
      </c>
      <c r="H65" s="23">
        <f>F64-F62</f>
        <v>-4850</v>
      </c>
      <c r="I65" s="23"/>
      <c r="J65" s="24">
        <v>63205</v>
      </c>
      <c r="K65" s="25"/>
      <c r="L65" s="23">
        <f>F65-F66</f>
        <v>12304</v>
      </c>
      <c r="M65" s="23">
        <f>G65-G66</f>
        <v>-1228</v>
      </c>
      <c r="N65" s="23">
        <f>J65-J66</f>
        <v>11076</v>
      </c>
    </row>
    <row r="66" ht="14.05" customHeight="1">
      <c r="A66" s="20">
        <v>2004</v>
      </c>
      <c r="B66" s="21">
        <v>705622</v>
      </c>
      <c r="C66" s="27"/>
      <c r="D66" s="27"/>
      <c r="E66" t="s" s="22">
        <v>30</v>
      </c>
      <c r="F66" s="23">
        <v>46601</v>
      </c>
      <c r="G66" s="23">
        <v>5528</v>
      </c>
      <c r="H66" s="23">
        <f>F66-F64</f>
        <v>2051</v>
      </c>
      <c r="I66" s="23">
        <f>G66-G64</f>
        <v>499</v>
      </c>
      <c r="J66" s="23">
        <f>SUM(F66:G66)</f>
        <v>52129</v>
      </c>
      <c r="K66" s="25"/>
      <c r="L66" s="26"/>
      <c r="M66" s="26"/>
      <c r="N66" s="26"/>
    </row>
    <row r="67" ht="14.05" customHeight="1">
      <c r="A67" s="20">
        <v>2005</v>
      </c>
      <c r="B67" s="27"/>
      <c r="C67" s="27"/>
      <c r="D67" s="27"/>
      <c r="E67" t="s" s="22">
        <v>30</v>
      </c>
      <c r="F67" s="23">
        <v>40409</v>
      </c>
      <c r="G67" s="29">
        <v>4300</v>
      </c>
      <c r="H67" s="23"/>
      <c r="I67" s="23"/>
      <c r="J67" s="28">
        <f>SUM(F67:G67)</f>
        <v>44709</v>
      </c>
      <c r="K67" s="25"/>
      <c r="L67" s="26"/>
      <c r="M67" s="26"/>
      <c r="N67" s="26"/>
    </row>
    <row r="68" ht="14.05" customHeight="1">
      <c r="A68" s="20">
        <v>2006</v>
      </c>
      <c r="B68" s="27"/>
      <c r="C68" s="27"/>
      <c r="D68" s="27"/>
      <c r="E68" t="s" s="22">
        <v>30</v>
      </c>
      <c r="F68" s="23">
        <v>35139</v>
      </c>
      <c r="G68" s="23">
        <v>4575</v>
      </c>
      <c r="H68" s="23"/>
      <c r="I68" s="23"/>
      <c r="J68" s="23">
        <f>SUM(F68:G68)</f>
        <v>39714</v>
      </c>
      <c r="K68" s="25"/>
      <c r="L68" s="26"/>
      <c r="M68" s="26"/>
      <c r="N68" s="26"/>
    </row>
    <row r="69" ht="14.05" customHeight="1">
      <c r="A69" s="20">
        <v>2007</v>
      </c>
      <c r="B69" s="27"/>
      <c r="C69" s="27"/>
      <c r="D69" s="27"/>
      <c r="E69" t="s" s="22">
        <v>30</v>
      </c>
      <c r="F69" s="23">
        <v>31545</v>
      </c>
      <c r="G69" s="23">
        <v>4205</v>
      </c>
      <c r="H69" s="23"/>
      <c r="I69" s="23"/>
      <c r="J69" s="23">
        <f>SUM(F69:G69)</f>
        <v>35750</v>
      </c>
      <c r="K69" s="25"/>
      <c r="L69" s="26"/>
      <c r="M69" s="26"/>
      <c r="N69" s="26"/>
    </row>
    <row r="70" ht="14.05" customHeight="1">
      <c r="A70" s="20">
        <v>2008</v>
      </c>
      <c r="B70" s="27"/>
      <c r="C70" s="27"/>
      <c r="D70" s="27"/>
      <c r="E70" t="s" s="22">
        <v>30</v>
      </c>
      <c r="F70" s="23">
        <v>27724</v>
      </c>
      <c r="G70" s="23">
        <v>4101</v>
      </c>
      <c r="H70" s="23"/>
      <c r="I70" s="23"/>
      <c r="J70" s="23">
        <f>SUM(F70:G70)</f>
        <v>31825</v>
      </c>
      <c r="K70" s="25"/>
      <c r="L70" t="s" s="30">
        <v>32</v>
      </c>
      <c r="M70" s="26"/>
      <c r="N70" s="26"/>
    </row>
    <row r="71" ht="14.05" customHeight="1">
      <c r="A71" s="20">
        <v>2009</v>
      </c>
      <c r="B71" s="27"/>
      <c r="C71" s="27"/>
      <c r="D71" s="27"/>
      <c r="E71" t="s" s="22">
        <v>20</v>
      </c>
      <c r="F71" s="24">
        <v>31000</v>
      </c>
      <c r="G71" s="29">
        <v>4300</v>
      </c>
      <c r="H71" s="23"/>
      <c r="I71" s="23"/>
      <c r="J71" s="29">
        <f>SUM(F71:G71)</f>
        <v>35300</v>
      </c>
      <c r="K71" s="25"/>
      <c r="L71" t="s" s="30">
        <v>33</v>
      </c>
      <c r="M71" t="s" s="30">
        <v>34</v>
      </c>
      <c r="N71" t="s" s="30">
        <v>35</v>
      </c>
    </row>
    <row r="72" ht="14.05" customHeight="1">
      <c r="A72" s="20">
        <v>2009</v>
      </c>
      <c r="B72" s="21">
        <v>685795</v>
      </c>
      <c r="C72" s="27"/>
      <c r="D72" s="27"/>
      <c r="E72" t="s" s="22">
        <v>36</v>
      </c>
      <c r="F72" s="24">
        <v>30691</v>
      </c>
      <c r="G72" s="24">
        <v>4825</v>
      </c>
      <c r="H72" s="23">
        <f>F67-F66</f>
        <v>-6192</v>
      </c>
      <c r="I72" s="23">
        <f>#REF!-G66</f>
      </c>
      <c r="J72" s="24">
        <f>SUM(F72:G72)</f>
        <v>35516</v>
      </c>
      <c r="K72" s="25"/>
      <c r="L72" s="23">
        <f>F72-F73</f>
        <v>7120</v>
      </c>
      <c r="M72" s="23">
        <f>G72-G73</f>
        <v>1002</v>
      </c>
      <c r="N72" s="23">
        <f>SUM(L72:M72)</f>
        <v>8122</v>
      </c>
    </row>
    <row r="73" ht="14.05" customHeight="1">
      <c r="A73" s="20">
        <v>2009</v>
      </c>
      <c r="B73" s="27"/>
      <c r="C73" s="27"/>
      <c r="D73" s="27"/>
      <c r="E73" t="s" s="22">
        <v>37</v>
      </c>
      <c r="F73" s="23">
        <v>23571</v>
      </c>
      <c r="G73" s="23">
        <v>3823</v>
      </c>
      <c r="H73" s="23"/>
      <c r="I73" s="23"/>
      <c r="J73" s="23">
        <f>SUM(F73:G73)</f>
        <v>27394</v>
      </c>
      <c r="K73" s="25"/>
      <c r="L73" s="26"/>
      <c r="M73" s="26"/>
      <c r="N73" s="26"/>
    </row>
    <row r="74" ht="14.05" customHeight="1">
      <c r="A74" s="20">
        <v>2010</v>
      </c>
      <c r="B74" s="21">
        <v>672724</v>
      </c>
      <c r="C74" s="27"/>
      <c r="D74" s="27"/>
      <c r="E74" t="s" s="22">
        <v>36</v>
      </c>
      <c r="F74" s="24">
        <v>26691</v>
      </c>
      <c r="G74" s="24">
        <v>4746</v>
      </c>
      <c r="H74" s="23">
        <f>F68-F67</f>
        <v>-5270</v>
      </c>
      <c r="I74" s="23">
        <f>G68-#REF!</f>
      </c>
      <c r="J74" s="24">
        <f>SUM(F74:G74)</f>
        <v>31437</v>
      </c>
      <c r="K74" s="25"/>
      <c r="L74" s="23">
        <f>F74-F75</f>
        <v>8630</v>
      </c>
      <c r="M74" s="23">
        <f>G74-G75</f>
        <v>1025</v>
      </c>
      <c r="N74" s="23">
        <f>SUM(L74:M74)</f>
        <v>9655</v>
      </c>
    </row>
    <row r="75" ht="14.05" customHeight="1">
      <c r="A75" s="20">
        <v>2010</v>
      </c>
      <c r="B75" s="21">
        <v>684862</v>
      </c>
      <c r="C75" s="27"/>
      <c r="D75" s="27"/>
      <c r="E75" t="s" s="22">
        <v>37</v>
      </c>
      <c r="F75" s="23">
        <v>18061</v>
      </c>
      <c r="G75" s="23">
        <v>3721</v>
      </c>
      <c r="H75" s="23">
        <f>F69-F68</f>
        <v>-3594</v>
      </c>
      <c r="I75" s="23">
        <f>G69-G68</f>
        <v>-370</v>
      </c>
      <c r="J75" s="23">
        <f>SUM(F75:G75)</f>
        <v>21782</v>
      </c>
      <c r="K75" s="25"/>
      <c r="L75" s="26"/>
      <c r="M75" s="26"/>
      <c r="N75" s="26"/>
    </row>
    <row r="76" ht="14.05" customHeight="1">
      <c r="A76" s="20">
        <v>2011</v>
      </c>
      <c r="B76" s="21">
        <v>682514</v>
      </c>
      <c r="C76" s="27"/>
      <c r="D76" s="27"/>
      <c r="E76" t="s" s="22">
        <v>36</v>
      </c>
      <c r="F76" s="24">
        <v>24041</v>
      </c>
      <c r="G76" s="24">
        <v>5030</v>
      </c>
      <c r="H76" s="23">
        <f>F70-F69</f>
        <v>-3821</v>
      </c>
      <c r="I76" s="23">
        <f>G70-G69</f>
        <v>-104</v>
      </c>
      <c r="J76" s="24">
        <f>SUM(F76:G76)</f>
        <v>29071</v>
      </c>
      <c r="K76" s="25"/>
      <c r="L76" s="23">
        <f>F76-F77</f>
        <v>9349</v>
      </c>
      <c r="M76" s="23">
        <f>G76-G77</f>
        <v>1364</v>
      </c>
      <c r="N76" s="23">
        <f>SUM(L76:M76)</f>
        <v>10713</v>
      </c>
    </row>
    <row r="77" ht="14.05" customHeight="1">
      <c r="A77" s="20">
        <v>2011</v>
      </c>
      <c r="B77" s="21">
        <v>665126</v>
      </c>
      <c r="C77" s="27"/>
      <c r="D77" s="27"/>
      <c r="E77" t="s" s="22">
        <v>37</v>
      </c>
      <c r="F77" s="23">
        <v>14692</v>
      </c>
      <c r="G77" s="23">
        <v>3666</v>
      </c>
      <c r="H77" s="23">
        <f>F73-F70</f>
        <v>-4153</v>
      </c>
      <c r="I77" s="23">
        <f>G73-G70</f>
        <v>-278</v>
      </c>
      <c r="J77" s="23">
        <f>SUM(F77:G77)</f>
        <v>18358</v>
      </c>
      <c r="K77" s="25"/>
      <c r="L77" t="s" s="30">
        <v>23</v>
      </c>
      <c r="M77" s="26"/>
      <c r="N77" s="26"/>
    </row>
    <row r="78" ht="14.05" customHeight="1">
      <c r="A78" s="20">
        <v>2012</v>
      </c>
      <c r="B78" s="21">
        <v>677947</v>
      </c>
      <c r="C78" s="27"/>
      <c r="D78" s="27"/>
      <c r="E78" t="s" s="22">
        <v>38</v>
      </c>
      <c r="F78" s="24">
        <v>20639</v>
      </c>
      <c r="G78" s="24">
        <v>4774</v>
      </c>
      <c r="H78" s="23">
        <f>F75-F73</f>
        <v>-5510</v>
      </c>
      <c r="I78" s="23">
        <f>G75-G73</f>
        <v>-102</v>
      </c>
      <c r="J78" s="24">
        <f>SUM(F78:G78)</f>
        <v>25413</v>
      </c>
      <c r="K78" s="25"/>
      <c r="L78" s="23">
        <f>F78-F79</f>
        <v>8050</v>
      </c>
      <c r="M78" s="23">
        <f>G78-G79</f>
        <v>893</v>
      </c>
      <c r="N78" s="23">
        <f>SUM(L78:M78)</f>
        <v>8943</v>
      </c>
    </row>
    <row r="79" ht="14.05" customHeight="1">
      <c r="A79" s="20">
        <v>2012</v>
      </c>
      <c r="B79" s="21">
        <v>662685</v>
      </c>
      <c r="C79" s="27"/>
      <c r="D79" s="27"/>
      <c r="E79" t="s" s="22">
        <v>37</v>
      </c>
      <c r="F79" s="23">
        <v>12589</v>
      </c>
      <c r="G79" s="23">
        <v>3881</v>
      </c>
      <c r="H79" s="23">
        <f>F77-F75</f>
        <v>-3369</v>
      </c>
      <c r="I79" s="23">
        <f>G77-G75</f>
        <v>-55</v>
      </c>
      <c r="J79" s="23">
        <f>SUM(F79:G79)</f>
        <v>16470</v>
      </c>
      <c r="K79" s="25"/>
      <c r="L79" s="26"/>
      <c r="M79" s="26"/>
      <c r="N79" s="26"/>
    </row>
    <row r="80" ht="14.05" customHeight="1">
      <c r="A80" s="20">
        <v>2013</v>
      </c>
      <c r="B80" s="21">
        <v>673544</v>
      </c>
      <c r="C80" s="27"/>
      <c r="D80" s="27"/>
      <c r="E80" t="s" s="22">
        <v>38</v>
      </c>
      <c r="F80" s="24">
        <v>17809</v>
      </c>
      <c r="G80" s="24">
        <v>4611</v>
      </c>
      <c r="H80" s="23">
        <f>F79-F77</f>
        <v>-2103</v>
      </c>
      <c r="I80" s="23">
        <f>G79-G77</f>
        <v>215</v>
      </c>
      <c r="J80" s="24">
        <f>SUM(F80:G80)</f>
        <v>22420</v>
      </c>
      <c r="K80" s="25"/>
      <c r="L80" s="23">
        <f>F80-F81</f>
        <v>7915</v>
      </c>
      <c r="M80" s="23">
        <f>G80-G81</f>
        <v>1146</v>
      </c>
      <c r="N80" s="23">
        <f>SUM(L80:M80)</f>
        <v>9061</v>
      </c>
    </row>
    <row r="81" ht="14.05" customHeight="1">
      <c r="A81" s="20">
        <v>2013</v>
      </c>
      <c r="B81" s="21">
        <v>682069</v>
      </c>
      <c r="C81" s="27"/>
      <c r="D81" s="27"/>
      <c r="E81" t="s" s="22">
        <v>37</v>
      </c>
      <c r="F81" s="23">
        <v>9894</v>
      </c>
      <c r="G81" s="23">
        <v>3465</v>
      </c>
      <c r="H81" s="23">
        <f>F81-F79</f>
        <v>-2695</v>
      </c>
      <c r="I81" s="23">
        <f>G81-G79</f>
        <v>-416</v>
      </c>
      <c r="J81" s="23">
        <f>SUM(F81:G81)</f>
        <v>13359</v>
      </c>
      <c r="K81" s="25"/>
      <c r="L81" s="26"/>
      <c r="M81" s="26"/>
      <c r="N81" s="26"/>
    </row>
    <row r="82" ht="14.05" customHeight="1">
      <c r="A82" s="20">
        <v>2014</v>
      </c>
      <c r="B82" s="21">
        <v>714927</v>
      </c>
      <c r="C82" s="27"/>
      <c r="D82" s="27"/>
      <c r="E82" t="s" s="22">
        <v>38</v>
      </c>
      <c r="F82" s="24">
        <v>14516</v>
      </c>
      <c r="G82" s="24">
        <v>4389</v>
      </c>
      <c r="H82" s="23">
        <f>F83-F81</f>
        <v>-2495</v>
      </c>
      <c r="I82" s="23">
        <f>G83-G81</f>
        <v>-459</v>
      </c>
      <c r="J82" s="24">
        <f>SUM(F82:G82)</f>
        <v>18905</v>
      </c>
      <c r="K82" s="25"/>
      <c r="L82" s="23">
        <f>F82-F83</f>
        <v>7117</v>
      </c>
      <c r="M82" s="23">
        <f>G82-G83</f>
        <v>1383</v>
      </c>
      <c r="N82" s="23">
        <f>SUM(L82:M82)</f>
        <v>8500</v>
      </c>
    </row>
    <row r="83" ht="14.05" customHeight="1">
      <c r="A83" s="20">
        <v>2014</v>
      </c>
      <c r="B83" s="27"/>
      <c r="C83" s="27"/>
      <c r="D83" s="27"/>
      <c r="E83" t="s" s="22">
        <v>37</v>
      </c>
      <c r="F83" s="23">
        <v>7399</v>
      </c>
      <c r="G83" s="23">
        <v>3006</v>
      </c>
      <c r="H83" s="23"/>
      <c r="I83" s="23"/>
      <c r="J83" s="23">
        <f>SUM(F83:G83)</f>
        <v>10405</v>
      </c>
      <c r="K83" s="25"/>
      <c r="L83" s="26"/>
      <c r="M83" s="26"/>
      <c r="N83" s="26"/>
    </row>
    <row r="84" ht="14.05" customHeight="1">
      <c r="A84" s="20">
        <v>2015</v>
      </c>
      <c r="B84" s="21">
        <v>737575</v>
      </c>
      <c r="C84" s="27"/>
      <c r="D84" s="27"/>
      <c r="E84" t="s" s="22">
        <v>38</v>
      </c>
      <c r="F84" s="24">
        <v>12330</v>
      </c>
      <c r="G84" s="24">
        <v>4101</v>
      </c>
      <c r="H84" s="23"/>
      <c r="I84" s="23"/>
      <c r="J84" s="24">
        <f>SUM(F84:G84)</f>
        <v>16431</v>
      </c>
      <c r="K84" s="25"/>
      <c r="L84" s="23">
        <f>MEDIAN(L72:L82)</f>
        <v>7982.5</v>
      </c>
      <c r="M84" s="23">
        <f>MEDIAN(M72:M82)</f>
        <v>1085.5</v>
      </c>
      <c r="N84" s="23">
        <f>MEDIAN(N72:N82)</f>
        <v>9002</v>
      </c>
    </row>
    <row r="85" ht="14.05" customHeight="1">
      <c r="A85" s="20">
        <v>2016</v>
      </c>
      <c r="B85" s="21">
        <v>792141</v>
      </c>
      <c r="C85" s="27"/>
      <c r="D85" s="27"/>
      <c r="E85" t="s" s="22">
        <v>38</v>
      </c>
      <c r="F85" s="24">
        <v>10931</v>
      </c>
      <c r="G85" s="24">
        <v>4244</v>
      </c>
      <c r="H85" s="23"/>
      <c r="I85" s="23"/>
      <c r="J85" s="24">
        <f>SUM(F85:G85)</f>
        <v>15175</v>
      </c>
      <c r="K85" s="25"/>
      <c r="L85" s="26"/>
      <c r="M85" s="26"/>
      <c r="N85" s="26"/>
    </row>
    <row r="86" ht="14.05" customHeight="1">
      <c r="A86" s="20">
        <v>2017</v>
      </c>
      <c r="B86" s="21">
        <v>784901</v>
      </c>
      <c r="C86" s="27"/>
      <c r="D86" s="27"/>
      <c r="E86" t="s" s="22">
        <v>38</v>
      </c>
      <c r="F86" s="24">
        <v>9265</v>
      </c>
      <c r="G86" s="24">
        <v>4112</v>
      </c>
      <c r="H86" s="23"/>
      <c r="I86" s="23"/>
      <c r="J86" s="24">
        <f>SUM(F86:G86)</f>
        <v>13377</v>
      </c>
      <c r="K86" s="25"/>
      <c r="L86" s="26"/>
      <c r="M86" t="s" s="30">
        <v>23</v>
      </c>
      <c r="N86" s="26"/>
    </row>
    <row r="87" ht="14.05" customHeight="1">
      <c r="A87" s="20">
        <v>2018</v>
      </c>
      <c r="B87" s="21">
        <v>787523</v>
      </c>
      <c r="C87" s="27"/>
      <c r="D87" s="27"/>
      <c r="E87" t="s" s="22">
        <v>38</v>
      </c>
      <c r="F87" s="24">
        <v>8538</v>
      </c>
      <c r="G87" s="24">
        <v>4261</v>
      </c>
      <c r="H87" s="23"/>
      <c r="I87" s="23"/>
      <c r="J87" s="24">
        <f>SUM(F87:G87)</f>
        <v>12799</v>
      </c>
      <c r="K87" s="25"/>
      <c r="L87" s="26"/>
      <c r="M87" t="s" s="30">
        <v>23</v>
      </c>
      <c r="N87" s="26"/>
    </row>
    <row r="88" ht="14.05" customHeight="1">
      <c r="A88" s="20">
        <v>2019</v>
      </c>
      <c r="B88" s="21">
        <v>778090</v>
      </c>
      <c r="C88" s="27"/>
      <c r="D88" s="27"/>
      <c r="E88" t="s" s="22">
        <v>38</v>
      </c>
      <c r="F88" s="24">
        <v>7163</v>
      </c>
      <c r="G88" s="24">
        <v>4084</v>
      </c>
      <c r="H88" s="23"/>
      <c r="I88" s="23"/>
      <c r="J88" s="24">
        <f>SUM(F88:G88)</f>
        <v>11247</v>
      </c>
      <c r="K88" s="25"/>
      <c r="L88" s="26"/>
      <c r="M88" t="s" s="30">
        <v>23</v>
      </c>
      <c r="N88" s="26"/>
    </row>
    <row r="89" ht="14.05" customHeight="1">
      <c r="A89" t="s" s="32">
        <v>39</v>
      </c>
      <c r="B89" s="27"/>
      <c r="C89" s="27"/>
      <c r="D89" s="27"/>
      <c r="E89" t="s" s="22">
        <v>36</v>
      </c>
      <c r="F89" s="24">
        <v>3591</v>
      </c>
      <c r="G89" s="24">
        <v>2142</v>
      </c>
      <c r="H89" s="26"/>
      <c r="I89" s="26"/>
      <c r="J89" s="24">
        <f>SUM(F89:G89)</f>
        <v>5733</v>
      </c>
      <c r="K89" s="25"/>
      <c r="L89" s="26"/>
      <c r="M89" t="s" s="30">
        <v>23</v>
      </c>
      <c r="N89" s="26"/>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9" customHeight="1" outlineLevelRow="0" outlineLevelCol="0"/>
  <cols>
    <col min="1" max="5" width="16.3516" style="33" customWidth="1"/>
    <col min="6" max="16384" width="16.3516" style="33" customWidth="1"/>
  </cols>
  <sheetData>
    <row r="1" ht="14.6" customHeight="1">
      <c r="A1" t="s" s="34">
        <v>5</v>
      </c>
      <c r="B1" s="34"/>
      <c r="C1" s="34"/>
      <c r="D1" s="34"/>
      <c r="E1" s="34"/>
    </row>
    <row r="2" ht="14.25" customHeight="1">
      <c r="A2" s="12"/>
      <c r="B2" s="12"/>
      <c r="C2" s="12"/>
      <c r="D2" s="12"/>
      <c r="E2" s="12"/>
    </row>
    <row r="3" ht="14.25" customHeight="1">
      <c r="A3" s="35"/>
      <c r="B3" s="36"/>
      <c r="C3" s="19"/>
      <c r="D3" s="19"/>
      <c r="E3" s="19"/>
    </row>
    <row r="4" ht="14.05" customHeight="1">
      <c r="A4" s="37"/>
      <c r="B4" s="38">
        <v>2000</v>
      </c>
      <c r="C4" s="26"/>
      <c r="D4" s="26"/>
      <c r="E4" s="26"/>
    </row>
    <row r="5" ht="14.05" customHeight="1">
      <c r="A5" s="37"/>
      <c r="B5" s="38">
        <v>0.0005999999999999999</v>
      </c>
      <c r="C5" s="26"/>
      <c r="D5" s="26"/>
      <c r="E5" s="26"/>
    </row>
    <row r="6" ht="14.05" customHeight="1">
      <c r="A6" s="37"/>
      <c r="B6" s="38">
        <f>B4*B5</f>
        <v>1.2</v>
      </c>
      <c r="C6" s="26"/>
      <c r="D6" s="26"/>
      <c r="E6" s="26"/>
    </row>
    <row r="7" ht="14.05" customHeight="1">
      <c r="A7" s="37"/>
      <c r="B7" s="39"/>
      <c r="C7" s="26"/>
      <c r="D7" s="26"/>
      <c r="E7" s="26"/>
    </row>
    <row r="8" ht="14.05" customHeight="1">
      <c r="A8" s="37"/>
      <c r="B8" s="39"/>
      <c r="C8" s="26"/>
      <c r="D8" s="26"/>
      <c r="E8" s="26"/>
    </row>
    <row r="9" ht="14.05" customHeight="1">
      <c r="A9" s="37"/>
      <c r="B9" s="39"/>
      <c r="C9" s="26"/>
      <c r="D9" s="26"/>
      <c r="E9" s="26"/>
    </row>
    <row r="10" ht="14.05" customHeight="1">
      <c r="A10" s="37"/>
      <c r="B10" s="39"/>
      <c r="C10" s="26"/>
      <c r="D10" s="26"/>
      <c r="E10" s="26"/>
    </row>
    <row r="11" ht="14.05" customHeight="1">
      <c r="A11" s="37"/>
      <c r="B11" s="39"/>
      <c r="C11" s="26"/>
      <c r="D11" s="26"/>
      <c r="E11" s="26"/>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